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180" windowHeight="8520" tabRatio="900" activeTab="0"/>
  </bookViews>
  <sheets>
    <sheet name="МТБ" sheetId="1" r:id="rId1"/>
    <sheet name="Флак" sheetId="2" state="hidden" r:id="rId2"/>
    <sheet name="Spravochnik" sheetId="3" state="hidden" r:id="rId3"/>
    <sheet name="Лист1" sheetId="4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'МТБ'!$O$20:$P$86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'МТБ'!$P$20:$P$86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<sst xmlns="http://schemas.openxmlformats.org/spreadsheetml/2006/main" count="1191" uniqueCount="1189">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</sst>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"/>
    <numFmt numFmtId="174" formatCode="0000000"/>
    <numFmt numFmtId="175" formatCode="\(00\)"/>
    <numFmt numFmtId="17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17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7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7" fillId="35" borderId="0" xfId="0" applyFont="1" applyFill="1" applyAlignment="1" applyProtection="1">
      <alignment/>
      <protection hidden="1"/>
    </xf>
    <xf numFmtId="0" fontId="4" fillId="36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6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6" fillId="35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41" sqref="P41"/>
    </sheetView>
  </sheetViews>
  <sheetFormatPr defaultColWidth="9.125" defaultRowHeight="12.75"/>
  <cols>
    <col min="1" max="1" width="86.625" style="4" customWidth="1"/>
    <col min="2" max="14" width="5.50390625" style="4" hidden="1" customWidth="1"/>
    <col min="15" max="15" width="6.50390625" style="4" bestFit="1" customWidth="1"/>
    <col min="16" max="16" width="15.37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2" t="s">
        <v>790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>
      <c r="A18" s="33" t="s">
        <v>83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6.25">
      <c r="A19" s="2" t="s">
        <v>948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678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8" t="s">
        <v>968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">
      <c r="A22" s="8" t="s">
        <v>969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2633</v>
      </c>
    </row>
    <row r="23" spans="1:16" ht="15">
      <c r="A23" s="8" t="s">
        <v>676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19</v>
      </c>
    </row>
    <row r="24" spans="1:16" ht="15">
      <c r="A24" s="8" t="s">
        <v>970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1225</v>
      </c>
    </row>
    <row r="25" spans="1:16" ht="15">
      <c r="A25" s="8" t="s">
        <v>677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2</v>
      </c>
    </row>
    <row r="26" spans="1:16" ht="15">
      <c r="A26" s="8" t="s">
        <v>692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29</v>
      </c>
    </row>
    <row r="27" spans="1:16" ht="15">
      <c r="A27" s="8" t="s">
        <v>971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">
      <c r="A28" s="8" t="s">
        <v>972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">
      <c r="A29" s="8" t="s">
        <v>973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">
      <c r="A30" s="8" t="s">
        <v>974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">
      <c r="A31" s="8" t="s">
        <v>975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">
      <c r="A32" s="8" t="s">
        <v>898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0</v>
      </c>
    </row>
    <row r="33" spans="1:16" ht="15">
      <c r="A33" s="8" t="s">
        <v>899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">
      <c r="A34" s="8" t="s">
        <v>679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">
      <c r="A35" s="8" t="s">
        <v>995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">
      <c r="A36" s="8" t="s">
        <v>75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120</v>
      </c>
    </row>
    <row r="37" spans="1:16" ht="15">
      <c r="A37" s="8" t="s">
        <v>996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0</v>
      </c>
    </row>
    <row r="38" spans="1:16" ht="15">
      <c r="A38" s="8" t="s">
        <v>680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176</v>
      </c>
    </row>
    <row r="39" spans="1:16" ht="15">
      <c r="A39" s="8" t="s">
        <v>681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40</v>
      </c>
    </row>
    <row r="40" spans="1:16" ht="26.25">
      <c r="A40" s="8" t="s">
        <v>900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4289</v>
      </c>
    </row>
    <row r="41" spans="1:16" ht="15">
      <c r="A41" s="8" t="s">
        <v>901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2784</v>
      </c>
    </row>
    <row r="42" spans="1:16" ht="26.25">
      <c r="A42" s="8" t="s">
        <v>698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">
      <c r="A43" s="8" t="s">
        <v>699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">
      <c r="A44" s="8" t="s">
        <v>700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">
      <c r="A45" s="8" t="s">
        <v>699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">
      <c r="A46" s="8" t="s">
        <v>701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6.25">
      <c r="A47" s="8" t="s">
        <v>997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">
      <c r="A48" s="8" t="s">
        <v>696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">
      <c r="A49" s="8" t="s">
        <v>697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">
      <c r="A50" s="8" t="s">
        <v>76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1</v>
      </c>
    </row>
    <row r="51" spans="1:16" ht="26.25">
      <c r="A51" s="8" t="s">
        <v>153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1</v>
      </c>
    </row>
    <row r="52" spans="1:16" ht="15">
      <c r="A52" s="8" t="s">
        <v>702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11</v>
      </c>
    </row>
    <row r="53" spans="1:16" ht="26.25">
      <c r="A53" s="8" t="s">
        <v>77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6.25">
      <c r="A54" s="8" t="s">
        <v>78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">
      <c r="A55" s="8" t="s">
        <v>703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11</v>
      </c>
    </row>
    <row r="56" spans="1:16" ht="15">
      <c r="A56" s="8" t="s">
        <v>79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30</v>
      </c>
    </row>
    <row r="57" spans="1:16" ht="26.25">
      <c r="A57" s="8" t="s">
        <v>704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">
      <c r="A58" s="8" t="s">
        <v>103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27</v>
      </c>
    </row>
    <row r="59" spans="1:16" ht="15">
      <c r="A59" s="8" t="s">
        <v>80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15</v>
      </c>
    </row>
    <row r="60" spans="1:16" ht="26.25">
      <c r="A60" s="8" t="s">
        <v>644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14</v>
      </c>
    </row>
    <row r="61" spans="1:16" ht="15">
      <c r="A61" s="8" t="s">
        <v>645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13</v>
      </c>
    </row>
    <row r="62" spans="1:16" ht="26.25">
      <c r="A62" s="8" t="s">
        <v>646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13</v>
      </c>
    </row>
    <row r="63" spans="1:16" ht="15">
      <c r="A63" s="8" t="s">
        <v>682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6.25">
      <c r="A64" s="8" t="s">
        <v>104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">
      <c r="A65" s="8" t="s">
        <v>105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1</v>
      </c>
    </row>
    <row r="66" spans="1:16" ht="15">
      <c r="A66" s="8" t="s">
        <v>106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6.25">
      <c r="A67" s="8" t="s">
        <v>647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">
      <c r="A68" s="8" t="s">
        <v>648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1</v>
      </c>
    </row>
    <row r="69" spans="1:16" ht="15">
      <c r="A69" s="8" t="s">
        <v>37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">
      <c r="A70" s="8" t="s">
        <v>38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">
      <c r="A71" s="8" t="s">
        <v>81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15</v>
      </c>
    </row>
    <row r="72" spans="1:16" ht="26.25">
      <c r="A72" s="8" t="s">
        <v>39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14</v>
      </c>
    </row>
    <row r="73" spans="1:16" ht="15">
      <c r="A73" s="8" t="s">
        <v>683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">
      <c r="A74" s="8" t="s">
        <v>684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">
      <c r="A75" s="8" t="s">
        <v>40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">
      <c r="A76" s="8" t="s">
        <v>685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6.25">
      <c r="A77" s="8" t="s">
        <v>41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1</v>
      </c>
    </row>
    <row r="78" spans="1:16" ht="15">
      <c r="A78" s="8" t="s">
        <v>990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">
      <c r="A79" s="8" t="s">
        <v>991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">
      <c r="A80" s="8" t="s">
        <v>992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1</v>
      </c>
    </row>
    <row r="81" spans="1:16" ht="15">
      <c r="A81" s="5" t="s">
        <v>42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18</v>
      </c>
    </row>
    <row r="82" spans="1:16" ht="15">
      <c r="A82" s="8" t="s">
        <v>82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0</v>
      </c>
    </row>
    <row r="83" spans="1:16" ht="15">
      <c r="A83" s="8" t="s">
        <v>993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">
      <c r="A84" s="8" t="s">
        <v>994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">
      <c r="A85" s="8" t="s">
        <v>43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>
      <c r="A86" s="8" t="s">
        <v>154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7.50390625" style="16" bestFit="1" customWidth="1"/>
    <col min="2" max="2" width="9.125" style="16" bestFit="1" customWidth="1"/>
    <col min="3" max="3" width="7.125" style="16" bestFit="1" customWidth="1"/>
    <col min="4" max="4" width="8.50390625" style="16" bestFit="1" customWidth="1"/>
    <col min="5" max="5" width="40.50390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50390625" style="16" customWidth="1"/>
    <col min="11" max="11" width="7.00390625" style="16" bestFit="1" customWidth="1"/>
    <col min="12" max="12" width="39.50390625" style="16" bestFit="1" customWidth="1"/>
    <col min="13" max="13" width="13.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791</v>
      </c>
      <c r="B1" s="15"/>
      <c r="C1" s="15"/>
      <c r="D1" s="14"/>
      <c r="E1" s="15"/>
      <c r="F1" s="15"/>
      <c r="G1" s="15"/>
      <c r="H1" s="15"/>
      <c r="J1" s="22" t="s">
        <v>191</v>
      </c>
      <c r="K1" s="22"/>
      <c r="L1" s="23"/>
      <c r="M1" s="23"/>
      <c r="O1" s="22" t="s">
        <v>208</v>
      </c>
      <c r="P1" s="23"/>
    </row>
    <row r="2" spans="1:16" ht="12.75">
      <c r="A2" s="17" t="s">
        <v>792</v>
      </c>
      <c r="B2" s="17" t="s">
        <v>793</v>
      </c>
      <c r="C2" s="17" t="s">
        <v>794</v>
      </c>
      <c r="D2" s="17" t="s">
        <v>795</v>
      </c>
      <c r="E2" s="17" t="s">
        <v>796</v>
      </c>
      <c r="F2" s="17" t="s">
        <v>797</v>
      </c>
      <c r="G2" s="17" t="s">
        <v>798</v>
      </c>
      <c r="H2" s="17" t="s">
        <v>799</v>
      </c>
      <c r="J2" s="24" t="s">
        <v>192</v>
      </c>
      <c r="K2" s="24" t="s">
        <v>193</v>
      </c>
      <c r="L2" s="24" t="s">
        <v>796</v>
      </c>
      <c r="M2" s="24" t="s">
        <v>194</v>
      </c>
      <c r="O2" s="26" t="s">
        <v>209</v>
      </c>
      <c r="P2" s="26" t="s">
        <v>210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SUM(H4:H8,H9,H18,H26,H30,H246,H374,H376,H380,H383,H385,H387,H415,H451,H458,H531,H600,H622,H627,H684,H741,H763)</f>
        <v>#REF!</v>
      </c>
      <c r="J3" s="3" t="s">
        <v>195</v>
      </c>
      <c r="K3" s="3">
        <v>1</v>
      </c>
      <c r="L3" s="3" t="s">
        <v>196</v>
      </c>
      <c r="M3" s="3" t="s">
        <v>670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800</v>
      </c>
      <c r="H4" s="3" t="e">
        <f>IF(LEN(P_1)&lt;&gt;0,0,1)</f>
        <v>#REF!</v>
      </c>
      <c r="J4" s="3" t="s">
        <v>197</v>
      </c>
      <c r="K4" s="3">
        <v>2</v>
      </c>
      <c r="L4" s="3" t="s">
        <v>198</v>
      </c>
      <c r="M4" s="3" t="e">
        <f>IF(P_1=0,"Нет данных",P_1)</f>
        <v>#REF!</v>
      </c>
      <c r="O4" s="27">
        <f ca="1">TODAY()</f>
        <v>43438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801</v>
      </c>
      <c r="H5" s="3" t="e">
        <f>IF(LEN(P_2)&lt;&gt;0,0,1)</f>
        <v>#REF!</v>
      </c>
      <c r="J5" s="3" t="s">
        <v>199</v>
      </c>
      <c r="K5" s="3">
        <v>3</v>
      </c>
      <c r="L5" s="3" t="s">
        <v>200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802</v>
      </c>
      <c r="H6" s="3" t="e">
        <f>IF(LEN(P_3)&lt;&gt;0,0,1)</f>
        <v>#REF!</v>
      </c>
      <c r="J6" s="3" t="s">
        <v>201</v>
      </c>
      <c r="K6" s="3">
        <v>4</v>
      </c>
      <c r="L6" s="3" t="s">
        <v>202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803</v>
      </c>
      <c r="H7" s="3" t="e">
        <f>IF(LEN(P_4)&lt;&gt;0,0,1)</f>
        <v>#REF!</v>
      </c>
      <c r="J7" s="3" t="s">
        <v>203</v>
      </c>
      <c r="K7" s="3">
        <v>5</v>
      </c>
      <c r="L7" s="3" t="s">
        <v>204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804</v>
      </c>
      <c r="H8" s="3" t="e">
        <f>IF(LEN(P_5)&lt;&gt;0,0,1)</f>
        <v>#REF!</v>
      </c>
      <c r="J8" s="3" t="s">
        <v>206</v>
      </c>
      <c r="K8" s="3">
        <v>6</v>
      </c>
      <c r="L8" s="3" t="s">
        <v>207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205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686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687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712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894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895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896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897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30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713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714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715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140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141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142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143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31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144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935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719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720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721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722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723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724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726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725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1044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1045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1046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1047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1048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730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731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738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739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740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741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742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743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936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937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938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939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940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941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942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943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944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61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62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63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64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65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66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459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460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461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462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463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464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465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466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467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468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469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470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471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472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473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67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68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69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70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71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72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73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74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951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952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953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954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955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956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957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744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745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746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1051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747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748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749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750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1085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1086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1087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733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734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348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958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100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101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102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978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979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980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981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982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983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984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985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1000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1001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1002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1003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1004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1005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131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132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133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134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135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136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1039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1040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152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1041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1042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1043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23">P_3</f>
        <v>#REF!</v>
      </c>
      <c r="B141" s="16">
        <v>4</v>
      </c>
      <c r="C141" s="16">
        <v>18</v>
      </c>
      <c r="D141" s="16">
        <v>107</v>
      </c>
      <c r="E141" s="3" t="s">
        <v>1049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1050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163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164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165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1052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1053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1054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1055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179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180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181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182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183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184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185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186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187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188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189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211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212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213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214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215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216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217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218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457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458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1091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1092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1093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1094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1095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1096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1097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1098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1099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1100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1101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1102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1088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1089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1090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1104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1105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1106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1107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1108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1109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1110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1111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1112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1113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1114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1115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1116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1117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1103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1119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1120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1121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1122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1123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1124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1125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1126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1127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1128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1129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1130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1131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1132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1118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1134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1135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1136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1137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1138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1139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1140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1141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1142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1143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1144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1145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1146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1147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1133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1149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1150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1151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1152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1153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1154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1155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1156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1157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1158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1159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500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501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502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1148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503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504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505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506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507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508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509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510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529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528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527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526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525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524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523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522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521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520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519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518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517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516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515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514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513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512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511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530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531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532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533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534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535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536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537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538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539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540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541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542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543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544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545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546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547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548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549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550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551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552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553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554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555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556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557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558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559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560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1160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1161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1162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1163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1164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1165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1166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1167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1168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1169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1170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1171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1172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1173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1174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1175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1176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1177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1178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1179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1180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1181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1182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1183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1184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1185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1186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1187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1188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597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598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841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842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843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844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583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584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585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586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587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588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589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590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591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592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593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594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595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596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846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847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848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849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850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851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852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853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854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855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856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857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858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859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612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613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614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615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561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845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562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474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475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563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564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565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566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567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SUM(H388:H414)</f>
        <v>0</v>
      </c>
    </row>
    <row r="388" spans="1:8" ht="12.75">
      <c r="A388" s="16" t="e">
        <f aca="true" t="shared" si="4" ref="A388:A414">P_3</f>
        <v>#REF!</v>
      </c>
      <c r="B388" s="16">
        <v>13</v>
      </c>
      <c r="C388" s="16">
        <v>2</v>
      </c>
      <c r="D388" s="16">
        <v>2</v>
      </c>
      <c r="E388" s="3" t="s">
        <v>568</v>
      </c>
      <c r="H388" s="19">
        <f>IF(МТБ!P36&gt;=МТБ!P37,0,1)</f>
        <v>0</v>
      </c>
    </row>
    <row r="389" spans="1:8" ht="12.75">
      <c r="A389" s="16" t="e">
        <f t="shared" si="4"/>
        <v>#REF!</v>
      </c>
      <c r="B389" s="16">
        <v>13</v>
      </c>
      <c r="C389" s="16">
        <v>3</v>
      </c>
      <c r="D389" s="16">
        <v>3</v>
      </c>
      <c r="E389" s="3" t="s">
        <v>569</v>
      </c>
      <c r="H389" s="19">
        <f>IF(МТБ!P40&gt;=МТБ!P41,0,1)</f>
        <v>0</v>
      </c>
    </row>
    <row r="390" spans="1:8" ht="12.75">
      <c r="A390" s="16" t="e">
        <f t="shared" si="4"/>
        <v>#REF!</v>
      </c>
      <c r="B390" s="16">
        <v>13</v>
      </c>
      <c r="C390" s="16">
        <v>4</v>
      </c>
      <c r="D390" s="16">
        <v>4</v>
      </c>
      <c r="E390" s="3" t="s">
        <v>570</v>
      </c>
      <c r="H390" s="19">
        <f>IF(МТБ!P56&gt;=МТБ!P57,0,1)</f>
        <v>0</v>
      </c>
    </row>
    <row r="391" spans="1:8" ht="12.75">
      <c r="A391" s="16" t="e">
        <f t="shared" si="4"/>
        <v>#REF!</v>
      </c>
      <c r="B391" s="16">
        <v>13</v>
      </c>
      <c r="C391" s="16">
        <v>5</v>
      </c>
      <c r="D391" s="16">
        <v>5</v>
      </c>
      <c r="E391" s="3" t="s">
        <v>571</v>
      </c>
      <c r="H391" s="19">
        <f>IF(МТБ!P56&gt;=МТБ!P58,0,1)</f>
        <v>0</v>
      </c>
    </row>
    <row r="392" spans="1:8" ht="12.75">
      <c r="A392" s="16" t="e">
        <f t="shared" si="4"/>
        <v>#REF!</v>
      </c>
      <c r="B392" s="16">
        <v>13</v>
      </c>
      <c r="C392" s="16">
        <v>6</v>
      </c>
      <c r="D392" s="16">
        <v>6</v>
      </c>
      <c r="E392" s="3" t="s">
        <v>572</v>
      </c>
      <c r="H392" s="19">
        <f>IF(МТБ!P56&gt;=МТБ!P59,0,1)</f>
        <v>0</v>
      </c>
    </row>
    <row r="393" spans="1:8" ht="12.75">
      <c r="A393" s="16" t="e">
        <f t="shared" si="4"/>
        <v>#REF!</v>
      </c>
      <c r="B393" s="16">
        <v>13</v>
      </c>
      <c r="C393" s="16">
        <v>7</v>
      </c>
      <c r="D393" s="16">
        <v>7</v>
      </c>
      <c r="E393" s="3" t="s">
        <v>573</v>
      </c>
      <c r="H393" s="19">
        <f>IF(МТБ!P59&gt;=МТБ!P60,0,1)</f>
        <v>0</v>
      </c>
    </row>
    <row r="394" spans="1:8" ht="12.75">
      <c r="A394" s="16" t="e">
        <f t="shared" si="4"/>
        <v>#REF!</v>
      </c>
      <c r="B394" s="16">
        <v>13</v>
      </c>
      <c r="C394" s="16">
        <v>8</v>
      </c>
      <c r="D394" s="16">
        <v>8</v>
      </c>
      <c r="E394" s="3" t="s">
        <v>574</v>
      </c>
      <c r="H394" s="19">
        <f>IF(МТБ!P56&gt;=МТБ!P61,0,1)</f>
        <v>0</v>
      </c>
    </row>
    <row r="395" spans="1:8" ht="12.75">
      <c r="A395" s="16" t="e">
        <f t="shared" si="4"/>
        <v>#REF!</v>
      </c>
      <c r="B395" s="16">
        <v>13</v>
      </c>
      <c r="C395" s="16">
        <v>9</v>
      </c>
      <c r="D395" s="16">
        <v>9</v>
      </c>
      <c r="E395" s="3" t="s">
        <v>688</v>
      </c>
      <c r="H395" s="19">
        <f>IF(МТБ!P61&gt;=МТБ!P62,0,1)</f>
        <v>0</v>
      </c>
    </row>
    <row r="396" spans="1:8" ht="12.75">
      <c r="A396" s="16" t="e">
        <f t="shared" si="4"/>
        <v>#REF!</v>
      </c>
      <c r="B396" s="16">
        <v>13</v>
      </c>
      <c r="C396" s="16">
        <v>10</v>
      </c>
      <c r="D396" s="16">
        <v>10</v>
      </c>
      <c r="E396" s="3" t="s">
        <v>689</v>
      </c>
      <c r="H396" s="19">
        <f>IF(МТБ!P56&gt;=МТБ!P71,0,1)</f>
        <v>0</v>
      </c>
    </row>
    <row r="397" spans="1:8" ht="12.75">
      <c r="A397" s="16" t="e">
        <f t="shared" si="4"/>
        <v>#REF!</v>
      </c>
      <c r="B397" s="16">
        <v>13</v>
      </c>
      <c r="C397" s="16">
        <v>11</v>
      </c>
      <c r="D397" s="16">
        <v>11</v>
      </c>
      <c r="E397" s="3" t="s">
        <v>690</v>
      </c>
      <c r="H397" s="19">
        <f>IF(МТБ!P71&gt;=МТБ!P72,0,1)</f>
        <v>0</v>
      </c>
    </row>
    <row r="398" spans="1:8" ht="12.75">
      <c r="A398" s="16" t="e">
        <f t="shared" si="4"/>
        <v>#REF!</v>
      </c>
      <c r="B398" s="16">
        <v>13</v>
      </c>
      <c r="C398" s="16">
        <v>12</v>
      </c>
      <c r="D398" s="16">
        <v>12</v>
      </c>
      <c r="E398" s="3" t="s">
        <v>976</v>
      </c>
      <c r="H398" s="19">
        <f>IF(МТБ!P22&gt;=МТБ!P21,0,1)</f>
        <v>0</v>
      </c>
    </row>
    <row r="399" spans="1:8" ht="12.75">
      <c r="A399" s="16" t="e">
        <f t="shared" si="4"/>
        <v>#REF!</v>
      </c>
      <c r="B399" s="16">
        <v>14</v>
      </c>
      <c r="C399" s="16">
        <v>13</v>
      </c>
      <c r="D399" s="16">
        <v>13</v>
      </c>
      <c r="E399" s="3" t="s">
        <v>927</v>
      </c>
      <c r="H399" s="19">
        <f>IF(OR(AND(МТБ!P21=0,МТБ!P22=0),AND(МТБ!P21&gt;0,МТБ!P22&gt;0)),0,1)</f>
        <v>0</v>
      </c>
    </row>
    <row r="400" spans="1:8" ht="12.75">
      <c r="A400" s="16" t="e">
        <f t="shared" si="4"/>
        <v>#REF!</v>
      </c>
      <c r="B400" s="16">
        <v>15</v>
      </c>
      <c r="C400" s="16">
        <v>14</v>
      </c>
      <c r="D400" s="16">
        <v>14</v>
      </c>
      <c r="E400" s="3" t="s">
        <v>977</v>
      </c>
      <c r="H400" s="19">
        <f>IF(МТБ!P24&gt;=МТБ!P23,0,1)</f>
        <v>0</v>
      </c>
    </row>
    <row r="401" spans="1:8" ht="12.75">
      <c r="A401" s="16" t="e">
        <f t="shared" si="4"/>
        <v>#REF!</v>
      </c>
      <c r="B401" s="16">
        <v>16</v>
      </c>
      <c r="C401" s="16">
        <v>15</v>
      </c>
      <c r="D401" s="16">
        <v>15</v>
      </c>
      <c r="E401" s="3" t="s">
        <v>902</v>
      </c>
      <c r="H401" s="19">
        <f>IF(OR(AND(МТБ!P23=0,МТБ!P24=0),AND(МТБ!P23&gt;0,МТБ!P24&gt;0)),0,1)</f>
        <v>0</v>
      </c>
    </row>
    <row r="402" spans="1:8" ht="12.75">
      <c r="A402" s="16" t="e">
        <f t="shared" si="4"/>
        <v>#REF!</v>
      </c>
      <c r="B402" s="16">
        <v>17</v>
      </c>
      <c r="C402" s="16">
        <v>16</v>
      </c>
      <c r="D402" s="16">
        <v>16</v>
      </c>
      <c r="E402" s="3" t="s">
        <v>1008</v>
      </c>
      <c r="H402" s="19">
        <f>IF(МТБ!P34&gt;=МТБ!P35,0,1)</f>
        <v>0</v>
      </c>
    </row>
    <row r="403" spans="1:8" ht="12.75">
      <c r="A403" s="16" t="e">
        <f t="shared" si="4"/>
        <v>#REF!</v>
      </c>
      <c r="B403" s="16">
        <v>18</v>
      </c>
      <c r="C403" s="16">
        <v>17</v>
      </c>
      <c r="D403" s="16">
        <v>17</v>
      </c>
      <c r="E403" s="3" t="s">
        <v>1007</v>
      </c>
      <c r="H403" s="19">
        <f>IF(МТБ!P43&gt;=МТБ!P42,0,1)</f>
        <v>0</v>
      </c>
    </row>
    <row r="404" spans="1:8" s="29" customFormat="1" ht="12.75">
      <c r="A404" s="29" t="e">
        <f t="shared" si="4"/>
        <v>#REF!</v>
      </c>
      <c r="B404" s="29">
        <v>13</v>
      </c>
      <c r="C404" s="29">
        <v>19</v>
      </c>
      <c r="D404" s="29">
        <v>19</v>
      </c>
      <c r="E404" s="30" t="s">
        <v>1006</v>
      </c>
      <c r="H404" s="31">
        <f>IF(МТБ!P45&gt;=МТБ!P44,0,1)</f>
        <v>0</v>
      </c>
    </row>
    <row r="405" spans="1:8" s="29" customFormat="1" ht="12.75">
      <c r="A405" s="29" t="e">
        <f t="shared" si="4"/>
        <v>#REF!</v>
      </c>
      <c r="B405" s="29">
        <v>13</v>
      </c>
      <c r="C405" s="29">
        <v>21</v>
      </c>
      <c r="D405" s="29">
        <v>21</v>
      </c>
      <c r="E405" s="30" t="s">
        <v>691</v>
      </c>
      <c r="H405" s="29">
        <f>IF(OR(AND(МТБ!P25=0,МТБ!P26=0),AND(МТБ!P25&gt;0,МТБ!P26&gt;0)),0,1)</f>
        <v>0</v>
      </c>
    </row>
    <row r="406" spans="1:8" s="29" customFormat="1" ht="12.75">
      <c r="A406" s="29" t="e">
        <f t="shared" si="4"/>
        <v>#REF!</v>
      </c>
      <c r="B406" s="29">
        <v>13</v>
      </c>
      <c r="C406" s="29">
        <v>22</v>
      </c>
      <c r="D406" s="29">
        <v>22</v>
      </c>
      <c r="E406" s="30" t="s">
        <v>949</v>
      </c>
      <c r="H406" s="29">
        <f>IF(OR(AND(МТБ!P42=0,МТБ!P43=0),AND(МТБ!P42&gt;0,МТБ!P43&gt;0)),0,1)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23</v>
      </c>
      <c r="D407" s="16">
        <v>23</v>
      </c>
      <c r="E407" s="3" t="s">
        <v>950</v>
      </c>
      <c r="H407" s="16">
        <f>IF(OR(AND(МТБ!P44=0,МТБ!P45=0),AND(МТБ!P44&gt;0,МТБ!P45&gt;0)),0,1)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24</v>
      </c>
      <c r="D408" s="16">
        <v>24</v>
      </c>
      <c r="E408" s="3" t="s">
        <v>705</v>
      </c>
      <c r="H408" s="16">
        <f>IF(OR(AND(МТБ!P46=1,SUM(МТБ!P47:МТБ!P49)=3),AND(МТБ!P46=0,SUM(МТБ!P47:МТБ!P49)&lt;3)),0,1)</f>
        <v>0</v>
      </c>
    </row>
    <row r="409" spans="1:8" ht="12.75">
      <c r="A409" s="16" t="e">
        <f t="shared" si="4"/>
        <v>#REF!</v>
      </c>
      <c r="B409" s="16">
        <v>13</v>
      </c>
      <c r="C409" s="16">
        <v>25</v>
      </c>
      <c r="D409" s="16">
        <v>25</v>
      </c>
      <c r="E409" s="3" t="s">
        <v>706</v>
      </c>
      <c r="H409" s="16">
        <f>IF(OR(AND(МТБ!P52=0,МТБ!P51=0),AND(МТБ!P52&gt;0,МТБ!P51&gt;0)),0,1)</f>
        <v>0</v>
      </c>
    </row>
    <row r="410" spans="1:8" ht="12.75">
      <c r="A410" s="16" t="e">
        <f t="shared" si="4"/>
        <v>#REF!</v>
      </c>
      <c r="B410" s="16">
        <v>13</v>
      </c>
      <c r="C410" s="16">
        <v>26</v>
      </c>
      <c r="D410" s="16">
        <v>26</v>
      </c>
      <c r="E410" s="3" t="s">
        <v>707</v>
      </c>
      <c r="H410" s="16">
        <f>IF(OR(AND(МТБ!P55=0,МТБ!P54=0),AND(МТБ!P55&gt;0,МТБ!P54&gt;0)),0,1)</f>
        <v>0</v>
      </c>
    </row>
    <row r="411" spans="1:8" ht="12.75">
      <c r="A411" s="16" t="e">
        <f t="shared" si="4"/>
        <v>#REF!</v>
      </c>
      <c r="B411" s="16">
        <v>13</v>
      </c>
      <c r="C411" s="16">
        <v>27</v>
      </c>
      <c r="D411" s="16">
        <v>27</v>
      </c>
      <c r="E411" s="3" t="s">
        <v>708</v>
      </c>
      <c r="H411" s="16">
        <f>IF(OR(AND(МТБ!P63=0,SUM(МТБ!P64:P66)=0),AND(МТБ!P63=1,SUM(МТБ!P64:P66)&gt;0)),0,1)</f>
        <v>0</v>
      </c>
    </row>
    <row r="412" spans="1:8" ht="12.75">
      <c r="A412" s="16" t="e">
        <f t="shared" si="4"/>
        <v>#REF!</v>
      </c>
      <c r="B412" s="16">
        <v>13</v>
      </c>
      <c r="C412" s="16">
        <v>28</v>
      </c>
      <c r="D412" s="16">
        <v>28</v>
      </c>
      <c r="E412" s="3" t="s">
        <v>709</v>
      </c>
      <c r="H412" s="16">
        <f>IF(OR(AND(МТБ!P63=0,SUM(МТБ!P67:P70)=0),AND(МТБ!P63=1,SUM(МТБ!P67:P70)&gt;0)),0,1)</f>
        <v>0</v>
      </c>
    </row>
    <row r="413" spans="1:8" ht="12.75">
      <c r="A413" s="16" t="e">
        <f t="shared" si="4"/>
        <v>#REF!</v>
      </c>
      <c r="B413" s="16">
        <v>13</v>
      </c>
      <c r="C413" s="16">
        <v>29</v>
      </c>
      <c r="D413" s="16">
        <v>29</v>
      </c>
      <c r="E413" s="3" t="s">
        <v>710</v>
      </c>
      <c r="H413" s="16">
        <f>IF(OR(AND(МТБ!P63=0,МТБ!P71=0),AND(МТБ!P63&gt;0,МТБ!P71&gt;0)),0,1)</f>
        <v>0</v>
      </c>
    </row>
    <row r="414" spans="1:8" ht="12.75">
      <c r="A414" s="16" t="e">
        <f t="shared" si="4"/>
        <v>#REF!</v>
      </c>
      <c r="B414" s="16">
        <v>13</v>
      </c>
      <c r="C414" s="16">
        <v>30</v>
      </c>
      <c r="D414" s="16">
        <v>30</v>
      </c>
      <c r="E414" s="3" t="s">
        <v>178</v>
      </c>
      <c r="H414" s="16">
        <f>IF(AND(МТБ!P74=0,МТБ!P86&gt;0),1,0)</f>
        <v>0</v>
      </c>
    </row>
    <row r="415" spans="1:8" ht="12.75">
      <c r="A415" s="18" t="e">
        <f t="shared" si="2"/>
        <v>#REF!</v>
      </c>
      <c r="B415" s="18">
        <v>14</v>
      </c>
      <c r="C415" s="18">
        <v>0</v>
      </c>
      <c r="D415" s="18">
        <v>0</v>
      </c>
      <c r="E415" s="18" t="e">
        <f>CONCATENATE("Количество ошибок в разделе 14: ",H415)</f>
        <v>#REF!</v>
      </c>
      <c r="F415" s="18"/>
      <c r="G415" s="18"/>
      <c r="H415" s="20" t="e">
        <f>SUM(H416:H450)</f>
        <v>#REF!</v>
      </c>
    </row>
    <row r="416" spans="1:8" ht="12.75">
      <c r="A416" s="16" t="e">
        <f t="shared" si="2"/>
        <v>#REF!</v>
      </c>
      <c r="B416" s="16">
        <v>14</v>
      </c>
      <c r="C416" s="16">
        <v>1</v>
      </c>
      <c r="D416" s="16">
        <v>1</v>
      </c>
      <c r="E416" s="3" t="s">
        <v>476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2</v>
      </c>
      <c r="D417" s="16">
        <v>2</v>
      </c>
      <c r="E417" s="3" t="s">
        <v>477</v>
      </c>
      <c r="H417" s="19" t="e">
        <f>IF(#REF!&gt;=#REF!,0,1)</f>
        <v>#REF!</v>
      </c>
    </row>
    <row r="418" spans="1:8" ht="12.75">
      <c r="A418" s="16" t="e">
        <f t="shared" si="2"/>
        <v>#REF!</v>
      </c>
      <c r="B418" s="16">
        <v>14</v>
      </c>
      <c r="C418" s="16">
        <v>3</v>
      </c>
      <c r="D418" s="16">
        <v>3</v>
      </c>
      <c r="E418" s="3" t="s">
        <v>478</v>
      </c>
      <c r="H418" s="19" t="e">
        <f>IF(#REF!&gt;=#REF!,0,1)</f>
        <v>#REF!</v>
      </c>
    </row>
    <row r="419" spans="1:8" ht="12.75">
      <c r="A419" s="16" t="e">
        <f t="shared" si="2"/>
        <v>#REF!</v>
      </c>
      <c r="B419" s="16">
        <v>14</v>
      </c>
      <c r="C419" s="16">
        <v>4</v>
      </c>
      <c r="D419" s="16">
        <v>4</v>
      </c>
      <c r="E419" s="3" t="s">
        <v>479</v>
      </c>
      <c r="H419" s="19" t="e">
        <f>IF(#REF!&gt;=#REF!,0,1)</f>
        <v>#REF!</v>
      </c>
    </row>
    <row r="420" spans="1:8" ht="12.75">
      <c r="A420" s="16" t="e">
        <f t="shared" si="2"/>
        <v>#REF!</v>
      </c>
      <c r="B420" s="16">
        <v>14</v>
      </c>
      <c r="C420" s="16">
        <v>5</v>
      </c>
      <c r="D420" s="16">
        <v>5</v>
      </c>
      <c r="E420" s="3" t="s">
        <v>480</v>
      </c>
      <c r="H420" s="19" t="e">
        <f>IF(#REF!&gt;=#REF!,0,1)</f>
        <v>#REF!</v>
      </c>
    </row>
    <row r="421" spans="1:8" ht="12.75">
      <c r="A421" s="16" t="e">
        <f t="shared" si="2"/>
        <v>#REF!</v>
      </c>
      <c r="B421" s="16">
        <v>14</v>
      </c>
      <c r="C421" s="16">
        <v>6</v>
      </c>
      <c r="D421" s="16">
        <v>6</v>
      </c>
      <c r="E421" s="3" t="s">
        <v>481</v>
      </c>
      <c r="H421" s="19" t="e">
        <f>IF(#REF!&gt;=#REF!,0,1)</f>
        <v>#REF!</v>
      </c>
    </row>
    <row r="422" spans="1:8" ht="12.75">
      <c r="A422" s="16" t="e">
        <f t="shared" si="2"/>
        <v>#REF!</v>
      </c>
      <c r="B422" s="16">
        <v>14</v>
      </c>
      <c r="C422" s="16">
        <v>7</v>
      </c>
      <c r="D422" s="16">
        <v>7</v>
      </c>
      <c r="E422" s="3" t="s">
        <v>482</v>
      </c>
      <c r="H422" s="19" t="e">
        <f>IF(#REF!&gt;=#REF!,0,1)</f>
        <v>#REF!</v>
      </c>
    </row>
    <row r="423" spans="1:8" ht="12.75">
      <c r="A423" s="16" t="e">
        <f t="shared" si="2"/>
        <v>#REF!</v>
      </c>
      <c r="B423" s="16">
        <v>14</v>
      </c>
      <c r="C423" s="16">
        <v>8</v>
      </c>
      <c r="D423" s="16">
        <v>8</v>
      </c>
      <c r="E423" s="3" t="s">
        <v>483</v>
      </c>
      <c r="H423" s="19" t="e">
        <f>IF(#REF!&gt;=#REF!,0,1)</f>
        <v>#REF!</v>
      </c>
    </row>
    <row r="424" spans="1:8" ht="12.75">
      <c r="A424" s="16" t="e">
        <f aca="true" t="shared" si="5" ref="A424:A557">P_3</f>
        <v>#REF!</v>
      </c>
      <c r="B424" s="16">
        <v>14</v>
      </c>
      <c r="C424" s="16">
        <v>9</v>
      </c>
      <c r="D424" s="16">
        <v>9</v>
      </c>
      <c r="E424" s="3" t="s">
        <v>484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10</v>
      </c>
      <c r="D425" s="16">
        <v>10</v>
      </c>
      <c r="E425" s="3" t="s">
        <v>485</v>
      </c>
      <c r="H425" s="19" t="e">
        <f>IF(#REF!&gt;=#REF!,0,1)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11</v>
      </c>
      <c r="D426" s="16">
        <v>11</v>
      </c>
      <c r="E426" s="3" t="s">
        <v>486</v>
      </c>
      <c r="H426" s="19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12</v>
      </c>
      <c r="D427" s="16">
        <v>12</v>
      </c>
      <c r="E427" s="3" t="s">
        <v>487</v>
      </c>
      <c r="H427" s="19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13</v>
      </c>
      <c r="D428" s="16">
        <v>13</v>
      </c>
      <c r="E428" s="3" t="s">
        <v>488</v>
      </c>
      <c r="H428" s="19" t="e">
        <f>IF(#REF!&gt;=#REF!,0,1)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14</v>
      </c>
      <c r="D429" s="16">
        <v>14</v>
      </c>
      <c r="E429" s="3" t="s">
        <v>489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15</v>
      </c>
      <c r="D430" s="16">
        <v>15</v>
      </c>
      <c r="E430" s="3" t="s">
        <v>490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16</v>
      </c>
      <c r="D431" s="16">
        <v>16</v>
      </c>
      <c r="E431" s="3" t="s">
        <v>491</v>
      </c>
      <c r="H431" s="19" t="e">
        <f>IF(#REF!=SUM(#REF!),0,1)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17</v>
      </c>
      <c r="D432" s="16">
        <v>17</v>
      </c>
      <c r="E432" s="3" t="s">
        <v>492</v>
      </c>
      <c r="H432" s="19" t="e">
        <f>IF(#REF!=SUM(#REF!),0,1)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18</v>
      </c>
      <c r="D433" s="16">
        <v>18</v>
      </c>
      <c r="E433" s="21" t="s">
        <v>493</v>
      </c>
      <c r="H433" s="19" t="e">
        <f>IF(#REF!=SUM(#REF!),0,1)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19</v>
      </c>
      <c r="D434" s="16">
        <v>19</v>
      </c>
      <c r="E434" s="21" t="s">
        <v>494</v>
      </c>
      <c r="H434" s="19" t="e">
        <f>IF(#REF!=SUM(#REF!),0,1)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20</v>
      </c>
      <c r="D435" s="16">
        <v>20</v>
      </c>
      <c r="E435" s="21" t="s">
        <v>495</v>
      </c>
      <c r="H435" s="19" t="e">
        <f>IF(#REF!&gt;=#REF!,0,1)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21</v>
      </c>
      <c r="D436" s="16">
        <v>21</v>
      </c>
      <c r="E436" s="3" t="s">
        <v>496</v>
      </c>
      <c r="H436" s="19" t="e">
        <f>IF(#REF!&gt;=#REF!,0,1)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22</v>
      </c>
      <c r="D437" s="16">
        <v>22</v>
      </c>
      <c r="E437" s="3" t="s">
        <v>129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23</v>
      </c>
      <c r="D438" s="16">
        <v>23</v>
      </c>
      <c r="E438" s="3" t="s">
        <v>130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24</v>
      </c>
      <c r="D439" s="16">
        <v>24</v>
      </c>
      <c r="E439" s="3" t="s">
        <v>716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25</v>
      </c>
      <c r="D440" s="16">
        <v>25</v>
      </c>
      <c r="E440" s="3" t="s">
        <v>693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26</v>
      </c>
      <c r="D441" s="16">
        <v>26</v>
      </c>
      <c r="E441" s="3" t="s">
        <v>694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27</v>
      </c>
      <c r="D442" s="16">
        <v>27</v>
      </c>
      <c r="E442" s="3" t="s">
        <v>695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28</v>
      </c>
      <c r="D443" s="16">
        <v>28</v>
      </c>
      <c r="E443" s="3" t="s">
        <v>121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29</v>
      </c>
      <c r="D444" s="16">
        <v>29</v>
      </c>
      <c r="E444" s="3" t="s">
        <v>122</v>
      </c>
      <c r="H444" s="16" t="e">
        <f>IF(OR(AND(#REF!=0,#REF!=0),AND(#REF!&gt;0,#REF!&gt;0)),0,1)</f>
        <v>#REF!</v>
      </c>
    </row>
    <row r="445" spans="1:8" ht="12.75">
      <c r="A445" s="16" t="e">
        <f t="shared" si="5"/>
        <v>#REF!</v>
      </c>
      <c r="B445" s="16">
        <v>14</v>
      </c>
      <c r="C445" s="16">
        <v>30</v>
      </c>
      <c r="D445" s="16">
        <v>30</v>
      </c>
      <c r="E445" s="3" t="s">
        <v>123</v>
      </c>
      <c r="H445" s="16" t="e">
        <f>IF(OR(AND(#REF!=0,#REF!=0),AND(#REF!&gt;0,#REF!&gt;0)),0,1)</f>
        <v>#REF!</v>
      </c>
    </row>
    <row r="446" spans="1:8" ht="12.75">
      <c r="A446" s="16" t="e">
        <f t="shared" si="5"/>
        <v>#REF!</v>
      </c>
      <c r="B446" s="16">
        <v>14</v>
      </c>
      <c r="C446" s="16">
        <v>31</v>
      </c>
      <c r="D446" s="16">
        <v>31</v>
      </c>
      <c r="E446" s="3" t="s">
        <v>124</v>
      </c>
      <c r="H446" s="16" t="e">
        <f>IF(OR(AND(#REF!=0,#REF!=0),AND(#REF!&gt;0,#REF!&gt;0)),0,1)</f>
        <v>#REF!</v>
      </c>
    </row>
    <row r="447" spans="1:8" ht="12.75">
      <c r="A447" s="16" t="e">
        <f t="shared" si="5"/>
        <v>#REF!</v>
      </c>
      <c r="B447" s="16">
        <v>14</v>
      </c>
      <c r="C447" s="16">
        <v>32</v>
      </c>
      <c r="D447" s="16">
        <v>32</v>
      </c>
      <c r="E447" s="3" t="s">
        <v>125</v>
      </c>
      <c r="H447" s="16" t="e">
        <f>IF(OR(AND(#REF!=0,#REF!=0),AND(#REF!&gt;0,#REF!&gt;0)),0,1)</f>
        <v>#REF!</v>
      </c>
    </row>
    <row r="448" spans="1:8" ht="12.75">
      <c r="A448" s="16" t="e">
        <f t="shared" si="5"/>
        <v>#REF!</v>
      </c>
      <c r="B448" s="16">
        <v>14</v>
      </c>
      <c r="C448" s="16">
        <v>33</v>
      </c>
      <c r="D448" s="16">
        <v>33</v>
      </c>
      <c r="E448" s="3" t="s">
        <v>126</v>
      </c>
      <c r="H448" s="16" t="e">
        <f>IF(OR(AND(#REF!=0,#REF!=0),AND(#REF!&gt;0,#REF!&gt;0)),0,1)</f>
        <v>#REF!</v>
      </c>
    </row>
    <row r="449" spans="1:8" ht="12.75">
      <c r="A449" s="16" t="e">
        <f t="shared" si="5"/>
        <v>#REF!</v>
      </c>
      <c r="B449" s="16">
        <v>14</v>
      </c>
      <c r="C449" s="16">
        <v>34</v>
      </c>
      <c r="D449" s="16">
        <v>34</v>
      </c>
      <c r="E449" s="3" t="s">
        <v>127</v>
      </c>
      <c r="H449" s="16" t="e">
        <f>IF(OR(AND(#REF!=0,#REF!=0),AND(#REF!&gt;0,#REF!&gt;0)),0,1)</f>
        <v>#REF!</v>
      </c>
    </row>
    <row r="450" spans="1:8" ht="12.75">
      <c r="A450" s="16" t="e">
        <f t="shared" si="5"/>
        <v>#REF!</v>
      </c>
      <c r="B450" s="16">
        <v>14</v>
      </c>
      <c r="C450" s="16">
        <v>35</v>
      </c>
      <c r="D450" s="16">
        <v>35</v>
      </c>
      <c r="E450" s="3" t="s">
        <v>128</v>
      </c>
      <c r="H450" s="16" t="e">
        <f>IF(OR(AND(#REF!=0,#REF!=0),AND(#REF!&gt;0,#REF!&gt;0)),0,1)</f>
        <v>#REF!</v>
      </c>
    </row>
    <row r="451" spans="1:8" ht="12.75">
      <c r="A451" s="18" t="e">
        <f t="shared" si="5"/>
        <v>#REF!</v>
      </c>
      <c r="B451" s="18">
        <v>15</v>
      </c>
      <c r="C451" s="18">
        <v>0</v>
      </c>
      <c r="D451" s="18">
        <v>0</v>
      </c>
      <c r="E451" s="18" t="e">
        <f>CONCATENATE("Количество ошибок в разделе 15: ",H451)</f>
        <v>#REF!</v>
      </c>
      <c r="F451" s="18"/>
      <c r="G451" s="18"/>
      <c r="H451" s="20" t="e">
        <f>SUM(H452:H457)</f>
        <v>#REF!</v>
      </c>
    </row>
    <row r="452" spans="1:8" ht="12.75">
      <c r="A452" s="16" t="e">
        <f t="shared" si="5"/>
        <v>#REF!</v>
      </c>
      <c r="B452" s="16">
        <v>15</v>
      </c>
      <c r="C452" s="16">
        <v>1</v>
      </c>
      <c r="D452" s="16">
        <v>1</v>
      </c>
      <c r="E452" s="3" t="s">
        <v>711</v>
      </c>
      <c r="H452" s="19" t="e">
        <f>IF(#REF!=SUM(#REF!,#REF!),0,1)</f>
        <v>#REF!</v>
      </c>
    </row>
    <row r="453" spans="1:8" ht="12.75">
      <c r="A453" s="16" t="e">
        <f t="shared" si="5"/>
        <v>#REF!</v>
      </c>
      <c r="B453" s="16">
        <v>15</v>
      </c>
      <c r="C453" s="16">
        <v>1</v>
      </c>
      <c r="D453" s="16">
        <v>2</v>
      </c>
      <c r="E453" s="3" t="s">
        <v>717</v>
      </c>
      <c r="H453" s="19" t="e">
        <f>IF(#REF!=SUM(#REF!,#REF!),0,1)</f>
        <v>#REF!</v>
      </c>
    </row>
    <row r="454" spans="1:8" ht="12.75">
      <c r="A454" s="16" t="e">
        <f t="shared" si="5"/>
        <v>#REF!</v>
      </c>
      <c r="B454" s="16">
        <v>15</v>
      </c>
      <c r="C454" s="16">
        <v>1</v>
      </c>
      <c r="D454" s="16">
        <v>3</v>
      </c>
      <c r="E454" s="3" t="s">
        <v>718</v>
      </c>
      <c r="H454" s="19" t="e">
        <f>IF(#REF!=SUM(#REF!,#REF!),0,1)</f>
        <v>#REF!</v>
      </c>
    </row>
    <row r="455" spans="1:8" ht="12.75">
      <c r="A455" s="16" t="e">
        <f t="shared" si="5"/>
        <v>#REF!</v>
      </c>
      <c r="B455" s="16">
        <v>15</v>
      </c>
      <c r="C455" s="16">
        <v>2</v>
      </c>
      <c r="D455" s="16">
        <v>4</v>
      </c>
      <c r="E455" s="3" t="s">
        <v>945</v>
      </c>
      <c r="H455" s="19" t="e">
        <f>IF(#REF!&gt;=#REF!,0,1)</f>
        <v>#REF!</v>
      </c>
    </row>
    <row r="456" spans="1:8" ht="12.75">
      <c r="A456" s="16" t="e">
        <f t="shared" si="5"/>
        <v>#REF!</v>
      </c>
      <c r="B456" s="16">
        <v>15</v>
      </c>
      <c r="C456" s="16">
        <v>2</v>
      </c>
      <c r="D456" s="16">
        <v>5</v>
      </c>
      <c r="E456" s="3" t="s">
        <v>946</v>
      </c>
      <c r="H456" s="19" t="e">
        <f>IF(#REF!&gt;=#REF!,0,1)</f>
        <v>#REF!</v>
      </c>
    </row>
    <row r="457" spans="1:8" ht="12.75">
      <c r="A457" s="16" t="e">
        <f t="shared" si="5"/>
        <v>#REF!</v>
      </c>
      <c r="B457" s="16">
        <v>15</v>
      </c>
      <c r="C457" s="16">
        <v>2</v>
      </c>
      <c r="D457" s="16">
        <v>6</v>
      </c>
      <c r="E457" s="3" t="s">
        <v>947</v>
      </c>
      <c r="H457" s="19" t="e">
        <f>IF(#REF!&gt;=#REF!,0,1)</f>
        <v>#REF!</v>
      </c>
    </row>
    <row r="458" spans="1:8" ht="12.75">
      <c r="A458" s="18" t="e">
        <f t="shared" si="5"/>
        <v>#REF!</v>
      </c>
      <c r="B458" s="18">
        <v>16</v>
      </c>
      <c r="C458" s="18">
        <v>0</v>
      </c>
      <c r="D458" s="18">
        <v>0</v>
      </c>
      <c r="E458" s="18" t="e">
        <f>CONCATENATE("Количество ошибок в разделе 16: ",H458)</f>
        <v>#REF!</v>
      </c>
      <c r="F458" s="18"/>
      <c r="G458" s="18"/>
      <c r="H458" s="20" t="e">
        <f>SUM(H459:H530)</f>
        <v>#REF!</v>
      </c>
    </row>
    <row r="459" spans="1:8" ht="12.75">
      <c r="A459" s="16" t="e">
        <f t="shared" si="5"/>
        <v>#REF!</v>
      </c>
      <c r="B459" s="16">
        <v>16</v>
      </c>
      <c r="C459" s="16">
        <v>1</v>
      </c>
      <c r="D459" s="16">
        <v>1</v>
      </c>
      <c r="E459" s="3" t="s">
        <v>497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2</v>
      </c>
      <c r="D460" s="16">
        <v>2</v>
      </c>
      <c r="E460" s="3" t="s">
        <v>498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3</v>
      </c>
      <c r="D461" s="16">
        <v>3</v>
      </c>
      <c r="E461" s="3" t="s">
        <v>499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4</v>
      </c>
      <c r="D462" s="16">
        <v>4</v>
      </c>
      <c r="E462" s="3" t="s">
        <v>575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5</v>
      </c>
      <c r="D463" s="16">
        <v>5</v>
      </c>
      <c r="E463" s="3" t="s">
        <v>576</v>
      </c>
      <c r="H463" s="19" t="e">
        <f>IF(#REF!=SUM(#REF!),0,1)</f>
        <v>#REF!</v>
      </c>
    </row>
    <row r="464" spans="1:11" ht="12.75">
      <c r="A464" s="16" t="e">
        <f t="shared" si="5"/>
        <v>#REF!</v>
      </c>
      <c r="B464" s="16">
        <v>16</v>
      </c>
      <c r="C464" s="16">
        <v>6</v>
      </c>
      <c r="D464" s="16">
        <v>6</v>
      </c>
      <c r="E464" s="3" t="s">
        <v>577</v>
      </c>
      <c r="H464" s="19" t="e">
        <f>IF(#REF!=SUM(#REF!),0,1)</f>
        <v>#REF!</v>
      </c>
      <c r="K464" s="19"/>
    </row>
    <row r="465" spans="1:8" ht="12.75">
      <c r="A465" s="16" t="e">
        <f t="shared" si="5"/>
        <v>#REF!</v>
      </c>
      <c r="B465" s="16">
        <v>16</v>
      </c>
      <c r="C465" s="16">
        <v>7</v>
      </c>
      <c r="D465" s="16">
        <v>7</v>
      </c>
      <c r="E465" s="3" t="s">
        <v>578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8</v>
      </c>
      <c r="D466" s="16">
        <v>8</v>
      </c>
      <c r="E466" s="3" t="s">
        <v>579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9</v>
      </c>
      <c r="D467" s="16">
        <v>9</v>
      </c>
      <c r="E467" s="3" t="s">
        <v>1024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10</v>
      </c>
      <c r="D468" s="16">
        <v>10</v>
      </c>
      <c r="E468" s="3" t="s">
        <v>1025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11</v>
      </c>
      <c r="D469" s="16">
        <v>11</v>
      </c>
      <c r="E469" s="3" t="s">
        <v>1026</v>
      </c>
      <c r="H469" s="19" t="e">
        <f>IF(#REF!=SUM(#REF!),0,1)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12</v>
      </c>
      <c r="D470" s="16">
        <v>12</v>
      </c>
      <c r="E470" s="3" t="s">
        <v>1027</v>
      </c>
      <c r="H470" s="19" t="e">
        <f>IF(#REF!=SUM(#REF!),0,1)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13</v>
      </c>
      <c r="D471" s="16">
        <v>13</v>
      </c>
      <c r="E471" s="3" t="s">
        <v>1028</v>
      </c>
      <c r="H471" s="19" t="e">
        <f>IF(#REF!=SUM(#REF!),0,1)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14</v>
      </c>
      <c r="D472" s="16">
        <v>14</v>
      </c>
      <c r="E472" s="3" t="s">
        <v>1029</v>
      </c>
      <c r="H472" s="19" t="e">
        <f>IF(#REF!=SUM(#REF!),0,1)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15</v>
      </c>
      <c r="D473" s="16">
        <v>15</v>
      </c>
      <c r="E473" s="3" t="s">
        <v>1030</v>
      </c>
      <c r="H473" s="19" t="e">
        <f>IF(#REF!=SUM(#REF!),0,1)</f>
        <v>#REF!</v>
      </c>
    </row>
    <row r="474" spans="1:8" ht="12.75">
      <c r="A474" s="16" t="e">
        <f t="shared" si="5"/>
        <v>#REF!</v>
      </c>
      <c r="B474" s="16">
        <v>16</v>
      </c>
      <c r="C474" s="16">
        <v>16</v>
      </c>
      <c r="D474" s="16">
        <v>16</v>
      </c>
      <c r="E474" s="3" t="s">
        <v>1031</v>
      </c>
      <c r="H474" s="19" t="e">
        <f>IF(#REF!=SUM(#REF!),0,1)</f>
        <v>#REF!</v>
      </c>
    </row>
    <row r="475" spans="1:8" ht="12.75">
      <c r="A475" s="16" t="e">
        <f t="shared" si="5"/>
        <v>#REF!</v>
      </c>
      <c r="B475" s="16">
        <v>16</v>
      </c>
      <c r="C475" s="16">
        <v>17</v>
      </c>
      <c r="D475" s="16">
        <v>17</v>
      </c>
      <c r="E475" s="3" t="s">
        <v>580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18</v>
      </c>
      <c r="D476" s="16">
        <v>18</v>
      </c>
      <c r="E476" s="3" t="s">
        <v>581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19</v>
      </c>
      <c r="D477" s="16">
        <v>19</v>
      </c>
      <c r="E477" s="3" t="s">
        <v>582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20</v>
      </c>
      <c r="D478" s="16">
        <v>20</v>
      </c>
      <c r="E478" s="3" t="s">
        <v>0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21</v>
      </c>
      <c r="D479" s="16">
        <v>21</v>
      </c>
      <c r="E479" s="3" t="s">
        <v>1</v>
      </c>
      <c r="H479" s="19" t="e">
        <f>IF(#REF!&gt;=#REF!,0,1)</f>
        <v>#REF!</v>
      </c>
    </row>
    <row r="480" spans="1:11" ht="12.75">
      <c r="A480" s="16" t="e">
        <f t="shared" si="5"/>
        <v>#REF!</v>
      </c>
      <c r="B480" s="16">
        <v>16</v>
      </c>
      <c r="C480" s="16">
        <v>22</v>
      </c>
      <c r="D480" s="16">
        <v>22</v>
      </c>
      <c r="E480" s="3" t="s">
        <v>2</v>
      </c>
      <c r="H480" s="19" t="e">
        <f>IF(#REF!&gt;=#REF!,0,1)</f>
        <v>#REF!</v>
      </c>
      <c r="K480" s="19"/>
    </row>
    <row r="481" spans="1:8" ht="12.75">
      <c r="A481" s="16" t="e">
        <f t="shared" si="5"/>
        <v>#REF!</v>
      </c>
      <c r="B481" s="16">
        <v>16</v>
      </c>
      <c r="C481" s="16">
        <v>23</v>
      </c>
      <c r="D481" s="16">
        <v>23</v>
      </c>
      <c r="E481" s="3" t="s">
        <v>3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24</v>
      </c>
      <c r="D482" s="16">
        <v>24</v>
      </c>
      <c r="E482" s="3" t="s">
        <v>4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25</v>
      </c>
      <c r="D483" s="16">
        <v>25</v>
      </c>
      <c r="E483" s="3" t="s">
        <v>1032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26</v>
      </c>
      <c r="D484" s="16">
        <v>26</v>
      </c>
      <c r="E484" s="3" t="s">
        <v>1033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27</v>
      </c>
      <c r="D485" s="16">
        <v>27</v>
      </c>
      <c r="E485" s="3" t="s">
        <v>751</v>
      </c>
      <c r="H485" s="19" t="e">
        <f>IF(#REF!&gt;=#REF!,0,1)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28</v>
      </c>
      <c r="D486" s="16">
        <v>28</v>
      </c>
      <c r="E486" s="3" t="s">
        <v>752</v>
      </c>
      <c r="H486" s="19" t="e">
        <f>IF(#REF!&gt;=#REF!,0,1)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29</v>
      </c>
      <c r="D487" s="16">
        <v>29</v>
      </c>
      <c r="E487" s="3" t="s">
        <v>753</v>
      </c>
      <c r="H487" s="19" t="e">
        <f>IF(#REF!&gt;=#REF!,0,1)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30</v>
      </c>
      <c r="D488" s="16">
        <v>30</v>
      </c>
      <c r="E488" s="3" t="s">
        <v>754</v>
      </c>
      <c r="H488" s="19" t="e">
        <f>IF(#REF!&gt;=#REF!,0,1)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31</v>
      </c>
      <c r="D489" s="16">
        <v>31</v>
      </c>
      <c r="E489" s="3" t="s">
        <v>755</v>
      </c>
      <c r="H489" s="19" t="e">
        <f>IF(#REF!&gt;=#REF!,0,1)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32</v>
      </c>
      <c r="D490" s="16">
        <v>32</v>
      </c>
      <c r="E490" s="3" t="s">
        <v>756</v>
      </c>
      <c r="H490" s="19" t="e">
        <f>IF(#REF!&gt;=#REF!,0,1)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33</v>
      </c>
      <c r="D491" s="16">
        <v>33</v>
      </c>
      <c r="E491" s="3" t="s">
        <v>757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34</v>
      </c>
      <c r="D492" s="16">
        <v>34</v>
      </c>
      <c r="E492" s="3" t="s">
        <v>758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35</v>
      </c>
      <c r="D493" s="16">
        <v>35</v>
      </c>
      <c r="E493" s="3" t="s">
        <v>759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36</v>
      </c>
      <c r="D494" s="16">
        <v>36</v>
      </c>
      <c r="E494" s="3" t="s">
        <v>760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37</v>
      </c>
      <c r="D495" s="16">
        <v>37</v>
      </c>
      <c r="E495" s="3" t="s">
        <v>761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38</v>
      </c>
      <c r="D496" s="16">
        <v>38</v>
      </c>
      <c r="E496" s="3" t="s">
        <v>762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39</v>
      </c>
      <c r="D497" s="16">
        <v>39</v>
      </c>
      <c r="E497" s="3" t="s">
        <v>763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40</v>
      </c>
      <c r="D498" s="16">
        <v>40</v>
      </c>
      <c r="E498" s="3" t="s">
        <v>764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41</v>
      </c>
      <c r="D499" s="16">
        <v>41</v>
      </c>
      <c r="E499" s="3" t="s">
        <v>765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42</v>
      </c>
      <c r="D500" s="16">
        <v>42</v>
      </c>
      <c r="E500" s="3" t="s">
        <v>766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43</v>
      </c>
      <c r="D501" s="16">
        <v>43</v>
      </c>
      <c r="E501" s="3" t="s">
        <v>767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44</v>
      </c>
      <c r="D502" s="16">
        <v>44</v>
      </c>
      <c r="E502" s="3" t="s">
        <v>768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45</v>
      </c>
      <c r="D503" s="16">
        <v>45</v>
      </c>
      <c r="E503" s="3" t="s">
        <v>769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46</v>
      </c>
      <c r="D504" s="16">
        <v>46</v>
      </c>
      <c r="E504" s="3" t="s">
        <v>770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47</v>
      </c>
      <c r="D505" s="16">
        <v>47</v>
      </c>
      <c r="E505" s="3" t="s">
        <v>771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48</v>
      </c>
      <c r="D506" s="16">
        <v>48</v>
      </c>
      <c r="E506" s="3" t="s">
        <v>772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49</v>
      </c>
      <c r="D507" s="16">
        <v>49</v>
      </c>
      <c r="E507" s="3" t="s">
        <v>773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50</v>
      </c>
      <c r="D508" s="16">
        <v>50</v>
      </c>
      <c r="E508" s="3" t="s">
        <v>774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51</v>
      </c>
      <c r="D509" s="16">
        <v>51</v>
      </c>
      <c r="E509" s="3" t="s">
        <v>775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52</v>
      </c>
      <c r="D510" s="16">
        <v>52</v>
      </c>
      <c r="E510" s="3" t="s">
        <v>776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53</v>
      </c>
      <c r="D511" s="16">
        <v>53</v>
      </c>
      <c r="E511" s="3" t="s">
        <v>807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54</v>
      </c>
      <c r="D512" s="16">
        <v>54</v>
      </c>
      <c r="E512" s="3" t="s">
        <v>808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55</v>
      </c>
      <c r="D513" s="16">
        <v>55</v>
      </c>
      <c r="E513" s="3" t="s">
        <v>809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56</v>
      </c>
      <c r="D514" s="16">
        <v>56</v>
      </c>
      <c r="E514" s="3" t="s">
        <v>810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57</v>
      </c>
      <c r="D515" s="16">
        <v>57</v>
      </c>
      <c r="E515" s="3" t="s">
        <v>811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58</v>
      </c>
      <c r="D516" s="16">
        <v>58</v>
      </c>
      <c r="E516" s="3" t="s">
        <v>777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59</v>
      </c>
      <c r="D517" s="16">
        <v>59</v>
      </c>
      <c r="E517" s="3" t="s">
        <v>778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60</v>
      </c>
      <c r="D518" s="16">
        <v>60</v>
      </c>
      <c r="E518" s="3" t="s">
        <v>779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61</v>
      </c>
      <c r="D519" s="16">
        <v>61</v>
      </c>
      <c r="E519" s="3" t="s">
        <v>780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62</v>
      </c>
      <c r="D520" s="16">
        <v>62</v>
      </c>
      <c r="E520" s="3" t="s">
        <v>781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63</v>
      </c>
      <c r="D521" s="16">
        <v>63</v>
      </c>
      <c r="E521" s="3" t="s">
        <v>782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64</v>
      </c>
      <c r="D522" s="16">
        <v>64</v>
      </c>
      <c r="E522" s="3" t="s">
        <v>783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65</v>
      </c>
      <c r="D523" s="16">
        <v>65</v>
      </c>
      <c r="E523" s="3" t="s">
        <v>784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66</v>
      </c>
      <c r="D524" s="16">
        <v>66</v>
      </c>
      <c r="E524" s="3" t="s">
        <v>785</v>
      </c>
      <c r="H524" s="16" t="e">
        <f>IF(OR(AND(#REF!=0,#REF!=0),AND(#REF!&gt;0,#REF!&gt;0)),0,1)</f>
        <v>#REF!</v>
      </c>
    </row>
    <row r="525" spans="1:8" ht="12.75">
      <c r="A525" s="16" t="e">
        <f t="shared" si="5"/>
        <v>#REF!</v>
      </c>
      <c r="B525" s="16">
        <v>16</v>
      </c>
      <c r="C525" s="16">
        <v>67</v>
      </c>
      <c r="D525" s="16">
        <v>67</v>
      </c>
      <c r="E525" s="3" t="s">
        <v>786</v>
      </c>
      <c r="H525" s="16" t="e">
        <f>IF(OR(AND(#REF!=0,#REF!=0),AND(#REF!&gt;0,#REF!&gt;0)),0,1)</f>
        <v>#REF!</v>
      </c>
    </row>
    <row r="526" spans="1:8" ht="12.75">
      <c r="A526" s="16" t="e">
        <f t="shared" si="5"/>
        <v>#REF!</v>
      </c>
      <c r="B526" s="16">
        <v>16</v>
      </c>
      <c r="C526" s="16">
        <v>68</v>
      </c>
      <c r="D526" s="16">
        <v>68</v>
      </c>
      <c r="E526" s="3" t="s">
        <v>787</v>
      </c>
      <c r="H526" s="16" t="e">
        <f>IF(OR(AND(#REF!=0,#REF!=0),AND(#REF!&gt;0,#REF!&gt;0)),0,1)</f>
        <v>#REF!</v>
      </c>
    </row>
    <row r="527" spans="1:8" ht="12.75">
      <c r="A527" s="16" t="e">
        <f t="shared" si="5"/>
        <v>#REF!</v>
      </c>
      <c r="B527" s="16">
        <v>16</v>
      </c>
      <c r="C527" s="16">
        <v>69</v>
      </c>
      <c r="D527" s="16">
        <v>69</v>
      </c>
      <c r="E527" s="3" t="s">
        <v>788</v>
      </c>
      <c r="H527" s="16" t="e">
        <f>IF(OR(AND(#REF!=0,#REF!=0),AND(#REF!&gt;0,#REF!&gt;0)),0,1)</f>
        <v>#REF!</v>
      </c>
    </row>
    <row r="528" spans="1:8" ht="12.75">
      <c r="A528" s="16" t="e">
        <f t="shared" si="5"/>
        <v>#REF!</v>
      </c>
      <c r="B528" s="16">
        <v>16</v>
      </c>
      <c r="C528" s="16">
        <v>70</v>
      </c>
      <c r="D528" s="16">
        <v>70</v>
      </c>
      <c r="E528" s="3" t="s">
        <v>789</v>
      </c>
      <c r="H528" s="16" t="e">
        <f>IF(OR(AND(#REF!=0,#REF!=0),AND(#REF!&gt;0,#REF!&gt;0)),0,1)</f>
        <v>#REF!</v>
      </c>
    </row>
    <row r="529" spans="1:8" ht="12.75">
      <c r="A529" s="16" t="e">
        <f t="shared" si="5"/>
        <v>#REF!</v>
      </c>
      <c r="B529" s="16">
        <v>16</v>
      </c>
      <c r="C529" s="16">
        <v>71</v>
      </c>
      <c r="D529" s="16">
        <v>71</v>
      </c>
      <c r="E529" s="3" t="s">
        <v>805</v>
      </c>
      <c r="H529" s="16" t="e">
        <f>IF(OR(AND(#REF!=0,#REF!=0),AND(#REF!&gt;0,#REF!&gt;0)),0,1)</f>
        <v>#REF!</v>
      </c>
    </row>
    <row r="530" spans="1:8" ht="12.75">
      <c r="A530" s="16" t="e">
        <f t="shared" si="5"/>
        <v>#REF!</v>
      </c>
      <c r="B530" s="16">
        <v>16</v>
      </c>
      <c r="C530" s="16">
        <v>72</v>
      </c>
      <c r="D530" s="16">
        <v>72</v>
      </c>
      <c r="E530" s="3" t="s">
        <v>806</v>
      </c>
      <c r="H530" s="16" t="e">
        <f>IF(OR(AND(#REF!=0,#REF!=0),AND(#REF!&gt;0,#REF!&gt;0)),0,1)</f>
        <v>#REF!</v>
      </c>
    </row>
    <row r="531" spans="1:8" ht="12.75">
      <c r="A531" s="18" t="e">
        <f t="shared" si="5"/>
        <v>#REF!</v>
      </c>
      <c r="B531" s="18">
        <v>17</v>
      </c>
      <c r="C531" s="18">
        <v>0</v>
      </c>
      <c r="D531" s="18">
        <v>0</v>
      </c>
      <c r="E531" s="18" t="e">
        <f>CONCATENATE("Количество ошибок в разделе 17: ",H531)</f>
        <v>#REF!</v>
      </c>
      <c r="F531" s="18"/>
      <c r="G531" s="18"/>
      <c r="H531" s="20" t="e">
        <f>SUM(H532:H599)</f>
        <v>#REF!</v>
      </c>
    </row>
    <row r="532" spans="1:8" ht="12.75">
      <c r="A532" s="16" t="e">
        <f t="shared" si="5"/>
        <v>#REF!</v>
      </c>
      <c r="B532" s="16">
        <v>17</v>
      </c>
      <c r="C532" s="16">
        <v>1</v>
      </c>
      <c r="D532" s="16">
        <v>1</v>
      </c>
      <c r="E532" s="3" t="s">
        <v>5</v>
      </c>
      <c r="H532" s="19" t="e">
        <f>IF(#REF!&gt;=SUM(#REF!),0,1)</f>
        <v>#REF!</v>
      </c>
    </row>
    <row r="533" spans="1:8" ht="12.75">
      <c r="A533" s="16" t="e">
        <f t="shared" si="5"/>
        <v>#REF!</v>
      </c>
      <c r="B533" s="16">
        <v>17</v>
      </c>
      <c r="C533" s="16">
        <v>2</v>
      </c>
      <c r="D533" s="16">
        <v>2</v>
      </c>
      <c r="E533" s="3" t="s">
        <v>6</v>
      </c>
      <c r="H533" s="19" t="e">
        <f>IF(#REF!&gt;=SUM(#REF!),0,1)</f>
        <v>#REF!</v>
      </c>
    </row>
    <row r="534" spans="1:8" ht="12.75">
      <c r="A534" s="16" t="e">
        <f t="shared" si="5"/>
        <v>#REF!</v>
      </c>
      <c r="B534" s="16">
        <v>17</v>
      </c>
      <c r="C534" s="16">
        <v>3</v>
      </c>
      <c r="D534" s="16">
        <v>3</v>
      </c>
      <c r="E534" s="3" t="s">
        <v>7</v>
      </c>
      <c r="H534" s="19" t="e">
        <f>IF(#REF!&gt;=SUM(#REF!),0,1)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4</v>
      </c>
      <c r="D535" s="16">
        <v>4</v>
      </c>
      <c r="E535" s="3" t="s">
        <v>599</v>
      </c>
      <c r="H535" s="19" t="e">
        <f>IF(#REF!&gt;=SUM(#REF!),0,1)</f>
        <v>#REF!</v>
      </c>
    </row>
    <row r="536" spans="1:12" ht="12.75">
      <c r="A536" s="16" t="e">
        <f t="shared" si="5"/>
        <v>#REF!</v>
      </c>
      <c r="B536" s="16">
        <v>17</v>
      </c>
      <c r="C536" s="16">
        <v>5</v>
      </c>
      <c r="D536" s="16">
        <v>5</v>
      </c>
      <c r="E536" s="3" t="s">
        <v>600</v>
      </c>
      <c r="H536" s="19" t="e">
        <f>IF(#REF!&gt;=SUM(#REF!),0,1)</f>
        <v>#REF!</v>
      </c>
      <c r="L536" s="19"/>
    </row>
    <row r="537" spans="1:8" ht="12.75">
      <c r="A537" s="16" t="e">
        <f t="shared" si="5"/>
        <v>#REF!</v>
      </c>
      <c r="B537" s="16">
        <v>17</v>
      </c>
      <c r="C537" s="16">
        <v>6</v>
      </c>
      <c r="D537" s="16">
        <v>6</v>
      </c>
      <c r="E537" s="3" t="s">
        <v>601</v>
      </c>
      <c r="H537" s="19" t="e">
        <f>IF(#REF!&gt;=SUM(#REF!),0,1)</f>
        <v>#REF!</v>
      </c>
    </row>
    <row r="538" spans="1:11" ht="12.75">
      <c r="A538" s="16" t="e">
        <f t="shared" si="5"/>
        <v>#REF!</v>
      </c>
      <c r="B538" s="16">
        <v>17</v>
      </c>
      <c r="C538" s="16">
        <v>7</v>
      </c>
      <c r="D538" s="16">
        <v>7</v>
      </c>
      <c r="E538" s="3" t="s">
        <v>602</v>
      </c>
      <c r="H538" s="19" t="e">
        <f>IF(#REF!&gt;=SUM(#REF!),0,1)</f>
        <v>#REF!</v>
      </c>
      <c r="K538" s="19"/>
    </row>
    <row r="539" spans="1:10" ht="12.75">
      <c r="A539" s="16" t="e">
        <f t="shared" si="5"/>
        <v>#REF!</v>
      </c>
      <c r="B539" s="16">
        <v>17</v>
      </c>
      <c r="C539" s="16">
        <v>8</v>
      </c>
      <c r="D539" s="16">
        <v>8</v>
      </c>
      <c r="E539" s="3" t="s">
        <v>603</v>
      </c>
      <c r="H539" s="19" t="e">
        <f>IF(#REF!&gt;=SUM(#REF!),0,1)</f>
        <v>#REF!</v>
      </c>
      <c r="J539" s="19"/>
    </row>
    <row r="540" spans="1:8" ht="12.75">
      <c r="A540" s="16" t="e">
        <f t="shared" si="5"/>
        <v>#REF!</v>
      </c>
      <c r="B540" s="16">
        <v>17</v>
      </c>
      <c r="C540" s="16">
        <v>9</v>
      </c>
      <c r="D540" s="16">
        <v>9</v>
      </c>
      <c r="E540" s="3" t="s">
        <v>604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10</v>
      </c>
      <c r="D541" s="16">
        <v>10</v>
      </c>
      <c r="E541" s="3" t="s">
        <v>605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11</v>
      </c>
      <c r="D542" s="16">
        <v>11</v>
      </c>
      <c r="E542" s="3" t="s">
        <v>606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12</v>
      </c>
      <c r="D543" s="16">
        <v>12</v>
      </c>
      <c r="E543" s="3" t="s">
        <v>607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13</v>
      </c>
      <c r="D544" s="16">
        <v>13</v>
      </c>
      <c r="E544" s="3" t="s">
        <v>608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14</v>
      </c>
      <c r="D545" s="16">
        <v>14</v>
      </c>
      <c r="E545" s="3" t="s">
        <v>609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15</v>
      </c>
      <c r="D546" s="16">
        <v>15</v>
      </c>
      <c r="E546" s="3" t="s">
        <v>610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16</v>
      </c>
      <c r="D547" s="16">
        <v>16</v>
      </c>
      <c r="E547" s="3" t="s">
        <v>611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17</v>
      </c>
      <c r="D548" s="16">
        <v>17</v>
      </c>
      <c r="E548" s="3" t="s">
        <v>8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18</v>
      </c>
      <c r="D549" s="16">
        <v>18</v>
      </c>
      <c r="E549" s="3" t="s">
        <v>9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19</v>
      </c>
      <c r="D550" s="16">
        <v>19</v>
      </c>
      <c r="E550" s="3" t="s">
        <v>10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20</v>
      </c>
      <c r="D551" s="16">
        <v>20</v>
      </c>
      <c r="E551" s="3" t="s">
        <v>11</v>
      </c>
      <c r="H551" s="19" t="e">
        <f>IF(#REF!=SUM(#REF!),0,1)</f>
        <v>#REF!</v>
      </c>
    </row>
    <row r="552" spans="1:8" ht="12.75">
      <c r="A552" s="16" t="e">
        <f t="shared" si="5"/>
        <v>#REF!</v>
      </c>
      <c r="B552" s="16">
        <v>17</v>
      </c>
      <c r="C552" s="16">
        <v>21</v>
      </c>
      <c r="D552" s="16">
        <v>21</v>
      </c>
      <c r="E552" s="3" t="s">
        <v>12</v>
      </c>
      <c r="H552" s="19" t="e">
        <f>IF(#REF!=SUM(#REF!),0,1)</f>
        <v>#REF!</v>
      </c>
    </row>
    <row r="553" spans="1:8" ht="12.75">
      <c r="A553" s="16" t="e">
        <f t="shared" si="5"/>
        <v>#REF!</v>
      </c>
      <c r="B553" s="16">
        <v>17</v>
      </c>
      <c r="C553" s="16">
        <v>22</v>
      </c>
      <c r="D553" s="16">
        <v>22</v>
      </c>
      <c r="E553" s="3" t="s">
        <v>13</v>
      </c>
      <c r="H553" s="19" t="e">
        <f>IF(#REF!=SUM(#REF!),0,1)</f>
        <v>#REF!</v>
      </c>
    </row>
    <row r="554" spans="1:8" ht="12.75">
      <c r="A554" s="16" t="e">
        <f t="shared" si="5"/>
        <v>#REF!</v>
      </c>
      <c r="B554" s="16">
        <v>17</v>
      </c>
      <c r="C554" s="16">
        <v>23</v>
      </c>
      <c r="D554" s="16">
        <v>23</v>
      </c>
      <c r="E554" s="3" t="s">
        <v>616</v>
      </c>
      <c r="H554" s="19" t="e">
        <f>IF(#REF!=SUM(#REF!),0,1)</f>
        <v>#REF!</v>
      </c>
    </row>
    <row r="555" spans="1:8" ht="12.75">
      <c r="A555" s="16" t="e">
        <f t="shared" si="5"/>
        <v>#REF!</v>
      </c>
      <c r="B555" s="16">
        <v>17</v>
      </c>
      <c r="C555" s="16">
        <v>24</v>
      </c>
      <c r="D555" s="16">
        <v>24</v>
      </c>
      <c r="E555" s="3" t="s">
        <v>617</v>
      </c>
      <c r="H555" s="19" t="e">
        <f>IF(#REF!=SUM(#REF!),0,1)</f>
        <v>#REF!</v>
      </c>
    </row>
    <row r="556" spans="1:8" ht="12.75">
      <c r="A556" s="16" t="e">
        <f t="shared" si="5"/>
        <v>#REF!</v>
      </c>
      <c r="B556" s="16">
        <v>17</v>
      </c>
      <c r="C556" s="16">
        <v>25</v>
      </c>
      <c r="D556" s="16">
        <v>25</v>
      </c>
      <c r="E556" s="3" t="s">
        <v>618</v>
      </c>
      <c r="H556" s="19" t="e">
        <f>IF(#REF!=SUM(#REF!),0,1)</f>
        <v>#REF!</v>
      </c>
    </row>
    <row r="557" spans="1:8" ht="12.75">
      <c r="A557" s="16" t="e">
        <f t="shared" si="5"/>
        <v>#REF!</v>
      </c>
      <c r="B557" s="16">
        <v>17</v>
      </c>
      <c r="C557" s="16">
        <v>26</v>
      </c>
      <c r="D557" s="16">
        <v>26</v>
      </c>
      <c r="E557" s="3" t="s">
        <v>619</v>
      </c>
      <c r="H557" s="19" t="e">
        <f>IF(#REF!=SUM(#REF!),0,1)</f>
        <v>#REF!</v>
      </c>
    </row>
    <row r="558" spans="1:8" ht="12.75">
      <c r="A558" s="16" t="e">
        <f aca="true" t="shared" si="6" ref="A558:A782">P_3</f>
        <v>#REF!</v>
      </c>
      <c r="B558" s="16">
        <v>17</v>
      </c>
      <c r="C558" s="16">
        <v>27</v>
      </c>
      <c r="D558" s="16">
        <v>27</v>
      </c>
      <c r="E558" s="3" t="s">
        <v>620</v>
      </c>
      <c r="H558" s="19" t="e">
        <f>IF(#REF!=SUM(#REF!),0,1)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28</v>
      </c>
      <c r="D559" s="16">
        <v>28</v>
      </c>
      <c r="E559" s="3" t="s">
        <v>621</v>
      </c>
      <c r="H559" s="19" t="e">
        <f>IF(#REF!=SUM(#REF!),0,1)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29</v>
      </c>
      <c r="D560" s="16">
        <v>29</v>
      </c>
      <c r="E560" s="3" t="s">
        <v>622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30</v>
      </c>
      <c r="D561" s="16">
        <v>30</v>
      </c>
      <c r="E561" s="3" t="s">
        <v>623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31</v>
      </c>
      <c r="D562" s="16">
        <v>31</v>
      </c>
      <c r="E562" s="3" t="s">
        <v>624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32</v>
      </c>
      <c r="D563" s="16">
        <v>32</v>
      </c>
      <c r="E563" s="3" t="s">
        <v>625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33</v>
      </c>
      <c r="D564" s="16">
        <v>33</v>
      </c>
      <c r="E564" s="3" t="s">
        <v>626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34</v>
      </c>
      <c r="D565" s="16">
        <v>34</v>
      </c>
      <c r="E565" s="3" t="s">
        <v>627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35</v>
      </c>
      <c r="D566" s="16">
        <v>35</v>
      </c>
      <c r="E566" s="3" t="s">
        <v>628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36</v>
      </c>
      <c r="D567" s="16">
        <v>36</v>
      </c>
      <c r="E567" s="3" t="s">
        <v>629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37</v>
      </c>
      <c r="D568" s="16">
        <v>37</v>
      </c>
      <c r="E568" s="3" t="s">
        <v>630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38</v>
      </c>
      <c r="D569" s="16">
        <v>38</v>
      </c>
      <c r="E569" s="3" t="s">
        <v>631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39</v>
      </c>
      <c r="D570" s="16">
        <v>39</v>
      </c>
      <c r="E570" s="3" t="s">
        <v>871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40</v>
      </c>
      <c r="D571" s="16">
        <v>40</v>
      </c>
      <c r="E571" s="3" t="s">
        <v>872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41</v>
      </c>
      <c r="D572" s="16">
        <v>41</v>
      </c>
      <c r="E572" s="3" t="s">
        <v>873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42</v>
      </c>
      <c r="D573" s="16">
        <v>42</v>
      </c>
      <c r="E573" s="3" t="s">
        <v>874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43</v>
      </c>
      <c r="D574" s="16">
        <v>43</v>
      </c>
      <c r="E574" s="3" t="s">
        <v>875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44</v>
      </c>
      <c r="D575" s="16">
        <v>44</v>
      </c>
      <c r="E575" s="3" t="s">
        <v>876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45</v>
      </c>
      <c r="D576" s="16">
        <v>45</v>
      </c>
      <c r="E576" s="3" t="s">
        <v>877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46</v>
      </c>
      <c r="D577" s="16">
        <v>46</v>
      </c>
      <c r="E577" s="3" t="s">
        <v>878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47</v>
      </c>
      <c r="D578" s="16">
        <v>47</v>
      </c>
      <c r="E578" s="3" t="s">
        <v>638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48</v>
      </c>
      <c r="D579" s="16">
        <v>48</v>
      </c>
      <c r="E579" s="3" t="s">
        <v>639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49</v>
      </c>
      <c r="D580" s="16">
        <v>49</v>
      </c>
      <c r="E580" s="3" t="s">
        <v>640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50</v>
      </c>
      <c r="D581" s="16">
        <v>50</v>
      </c>
      <c r="E581" s="3" t="s">
        <v>641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51</v>
      </c>
      <c r="D582" s="16">
        <v>51</v>
      </c>
      <c r="E582" s="3" t="s">
        <v>649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52</v>
      </c>
      <c r="D583" s="16">
        <v>52</v>
      </c>
      <c r="E583" s="3" t="s">
        <v>650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53</v>
      </c>
      <c r="D584" s="16">
        <v>53</v>
      </c>
      <c r="E584" s="3" t="s">
        <v>14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54</v>
      </c>
      <c r="D585" s="16">
        <v>54</v>
      </c>
      <c r="E585" s="3" t="s">
        <v>15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55</v>
      </c>
      <c r="D586" s="16">
        <v>55</v>
      </c>
      <c r="E586" s="3" t="s">
        <v>16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56</v>
      </c>
      <c r="D587" s="16">
        <v>56</v>
      </c>
      <c r="E587" s="3" t="s">
        <v>17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57</v>
      </c>
      <c r="D588" s="16">
        <v>57</v>
      </c>
      <c r="E588" s="3" t="s">
        <v>632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58</v>
      </c>
      <c r="D589" s="16">
        <v>58</v>
      </c>
      <c r="E589" s="3" t="s">
        <v>633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59</v>
      </c>
      <c r="D590" s="16">
        <v>59</v>
      </c>
      <c r="E590" s="3" t="s">
        <v>634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60</v>
      </c>
      <c r="D591" s="16">
        <v>60</v>
      </c>
      <c r="E591" s="3" t="s">
        <v>635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61</v>
      </c>
      <c r="D592" s="16">
        <v>61</v>
      </c>
      <c r="E592" s="3" t="s">
        <v>636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62</v>
      </c>
      <c r="D593" s="16">
        <v>62</v>
      </c>
      <c r="E593" s="3" t="s">
        <v>637</v>
      </c>
      <c r="H593" s="16" t="e">
        <f>IF(OR(AND(#REF!=0,#REF!=0),AND(#REF!&gt;0,#REF!&gt;0)),0,1)</f>
        <v>#REF!</v>
      </c>
    </row>
    <row r="594" spans="1:8" ht="12.75">
      <c r="A594" s="16" t="e">
        <f t="shared" si="6"/>
        <v>#REF!</v>
      </c>
      <c r="B594" s="16">
        <v>17</v>
      </c>
      <c r="C594" s="16">
        <v>63</v>
      </c>
      <c r="D594" s="16">
        <v>63</v>
      </c>
      <c r="E594" s="3" t="s">
        <v>25</v>
      </c>
      <c r="H594" s="16" t="e">
        <f>IF(OR(AND(#REF!=0,#REF!=0),AND(#REF!&gt;0,#REF!&gt;0)),0,1)</f>
        <v>#REF!</v>
      </c>
    </row>
    <row r="595" spans="1:8" ht="12.75">
      <c r="A595" s="16" t="e">
        <f t="shared" si="6"/>
        <v>#REF!</v>
      </c>
      <c r="B595" s="16">
        <v>17</v>
      </c>
      <c r="C595" s="16">
        <v>64</v>
      </c>
      <c r="D595" s="16">
        <v>64</v>
      </c>
      <c r="E595" s="3" t="s">
        <v>26</v>
      </c>
      <c r="H595" s="16" t="e">
        <f>IF(OR(AND(#REF!=0,#REF!=0),AND(#REF!&gt;0,#REF!&gt;0)),0,1)</f>
        <v>#REF!</v>
      </c>
    </row>
    <row r="596" spans="1:8" ht="12.75">
      <c r="A596" s="16" t="e">
        <f t="shared" si="6"/>
        <v>#REF!</v>
      </c>
      <c r="B596" s="16">
        <v>17</v>
      </c>
      <c r="C596" s="16">
        <v>65</v>
      </c>
      <c r="D596" s="16">
        <v>65</v>
      </c>
      <c r="E596" s="3" t="s">
        <v>27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17</v>
      </c>
      <c r="C597" s="16">
        <v>66</v>
      </c>
      <c r="D597" s="16">
        <v>66</v>
      </c>
      <c r="E597" s="3" t="s">
        <v>28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17</v>
      </c>
      <c r="C598" s="16">
        <v>67</v>
      </c>
      <c r="D598" s="16">
        <v>67</v>
      </c>
      <c r="E598" s="3" t="s">
        <v>642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17</v>
      </c>
      <c r="C599" s="16">
        <v>68</v>
      </c>
      <c r="D599" s="16">
        <v>68</v>
      </c>
      <c r="E599" s="3" t="s">
        <v>643</v>
      </c>
      <c r="H599" s="16" t="e">
        <f>IF(OR(AND(#REF!=0,#REF!=0),AND(#REF!&gt;0,#REF!&gt;0)),0,1)</f>
        <v>#REF!</v>
      </c>
    </row>
    <row r="600" spans="1:8" ht="12.75">
      <c r="A600" s="18" t="e">
        <f t="shared" si="6"/>
        <v>#REF!</v>
      </c>
      <c r="B600" s="18">
        <v>18</v>
      </c>
      <c r="C600" s="18">
        <v>0</v>
      </c>
      <c r="D600" s="18">
        <v>0</v>
      </c>
      <c r="E600" s="18" t="e">
        <f>CONCATENATE("Количество ошибок в разделе 18: ",H600)</f>
        <v>#REF!</v>
      </c>
      <c r="F600" s="18"/>
      <c r="G600" s="18"/>
      <c r="H600" s="20" t="e">
        <f>SUM(H601:H621)</f>
        <v>#REF!</v>
      </c>
    </row>
    <row r="601" spans="1:8" ht="12.75">
      <c r="A601" s="16" t="e">
        <f t="shared" si="6"/>
        <v>#REF!</v>
      </c>
      <c r="B601" s="16">
        <v>18</v>
      </c>
      <c r="C601" s="16">
        <v>1</v>
      </c>
      <c r="D601" s="16">
        <v>1</v>
      </c>
      <c r="E601" s="3" t="s">
        <v>812</v>
      </c>
      <c r="H601" s="19" t="e">
        <f>IF(#REF!=SUM(#REF!,#REF!),0,1)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2</v>
      </c>
      <c r="D602" s="16">
        <v>2</v>
      </c>
      <c r="E602" s="3" t="s">
        <v>813</v>
      </c>
      <c r="H602" s="19" t="e">
        <f>IF(#REF!=SUM(#REF!,#REF!),0,1)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3</v>
      </c>
      <c r="D603" s="16">
        <v>3</v>
      </c>
      <c r="E603" s="3" t="s">
        <v>814</v>
      </c>
      <c r="H603" s="19" t="e">
        <f>IF(#REF!=SUM(#REF!),0,1)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4</v>
      </c>
      <c r="D604" s="16">
        <v>4</v>
      </c>
      <c r="E604" s="3" t="s">
        <v>815</v>
      </c>
      <c r="H604" s="19" t="e">
        <f>IF(#REF!=SUM(#REF!),0,1)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5</v>
      </c>
      <c r="D605" s="16">
        <v>5</v>
      </c>
      <c r="E605" s="3" t="s">
        <v>816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6</v>
      </c>
      <c r="D606" s="16">
        <v>6</v>
      </c>
      <c r="E606" s="3" t="s">
        <v>817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7</v>
      </c>
      <c r="D607" s="16">
        <v>7</v>
      </c>
      <c r="E607" s="3" t="s">
        <v>818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8</v>
      </c>
      <c r="D608" s="16">
        <v>8</v>
      </c>
      <c r="E608" s="3" t="s">
        <v>819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9</v>
      </c>
      <c r="D609" s="16">
        <v>9</v>
      </c>
      <c r="E609" s="3" t="s">
        <v>820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10</v>
      </c>
      <c r="D610" s="16">
        <v>10</v>
      </c>
      <c r="E610" s="3" t="s">
        <v>821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11</v>
      </c>
      <c r="D611" s="16">
        <v>11</v>
      </c>
      <c r="E611" s="3" t="s">
        <v>822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12</v>
      </c>
      <c r="D612" s="16">
        <v>12</v>
      </c>
      <c r="E612" s="3" t="s">
        <v>823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13</v>
      </c>
      <c r="D613" s="16">
        <v>13</v>
      </c>
      <c r="E613" s="3" t="s">
        <v>824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14</v>
      </c>
      <c r="D614" s="16">
        <v>14</v>
      </c>
      <c r="E614" s="3" t="s">
        <v>825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15</v>
      </c>
      <c r="D615" s="16">
        <v>15</v>
      </c>
      <c r="E615" s="3" t="s">
        <v>826</v>
      </c>
      <c r="H615" s="16" t="e">
        <f>IF(OR(AND(#REF!=0,#REF!=0),AND(#REF!&gt;0,#REF!&gt;0)),0,1)</f>
        <v>#REF!</v>
      </c>
    </row>
    <row r="616" spans="1:8" ht="12.75">
      <c r="A616" s="16" t="e">
        <f t="shared" si="6"/>
        <v>#REF!</v>
      </c>
      <c r="B616" s="16">
        <v>18</v>
      </c>
      <c r="C616" s="16">
        <v>16</v>
      </c>
      <c r="D616" s="16">
        <v>16</v>
      </c>
      <c r="E616" s="3" t="s">
        <v>827</v>
      </c>
      <c r="H616" s="16" t="e">
        <f>IF(OR(AND(#REF!=0,#REF!=0),AND(#REF!&gt;0,#REF!&gt;0)),0,1)</f>
        <v>#REF!</v>
      </c>
    </row>
    <row r="617" spans="1:8" ht="12.75">
      <c r="A617" s="16" t="e">
        <f t="shared" si="6"/>
        <v>#REF!</v>
      </c>
      <c r="B617" s="16">
        <v>18</v>
      </c>
      <c r="C617" s="16">
        <v>17</v>
      </c>
      <c r="D617" s="16">
        <v>17</v>
      </c>
      <c r="E617" s="3" t="s">
        <v>828</v>
      </c>
      <c r="H617" s="16" t="e">
        <f>IF(OR(AND(#REF!=0,#REF!=0),AND(#REF!&gt;0,#REF!&gt;0)),0,1)</f>
        <v>#REF!</v>
      </c>
    </row>
    <row r="618" spans="1:8" ht="12.75">
      <c r="A618" s="16" t="e">
        <f t="shared" si="6"/>
        <v>#REF!</v>
      </c>
      <c r="B618" s="16">
        <v>18</v>
      </c>
      <c r="C618" s="16">
        <v>18</v>
      </c>
      <c r="D618" s="16">
        <v>18</v>
      </c>
      <c r="E618" s="3" t="s">
        <v>829</v>
      </c>
      <c r="H618" s="16" t="e">
        <f>IF(OR(AND(#REF!=0,#REF!=0),AND(#REF!&gt;0,#REF!&gt;0)),0,1)</f>
        <v>#REF!</v>
      </c>
    </row>
    <row r="619" spans="1:8" ht="12.75">
      <c r="A619" s="16" t="e">
        <f t="shared" si="6"/>
        <v>#REF!</v>
      </c>
      <c r="B619" s="16">
        <v>18</v>
      </c>
      <c r="C619" s="16">
        <v>19</v>
      </c>
      <c r="D619" s="16">
        <v>19</v>
      </c>
      <c r="E619" s="3" t="s">
        <v>830</v>
      </c>
      <c r="H619" s="16" t="e">
        <f>IF(OR(AND(#REF!=0,#REF!=0),AND(#REF!&gt;0,#REF!&gt;0)),0,1)</f>
        <v>#REF!</v>
      </c>
    </row>
    <row r="620" spans="1:8" ht="12.75">
      <c r="A620" s="16" t="e">
        <f t="shared" si="6"/>
        <v>#REF!</v>
      </c>
      <c r="B620" s="16">
        <v>18</v>
      </c>
      <c r="C620" s="16">
        <v>20</v>
      </c>
      <c r="D620" s="16">
        <v>20</v>
      </c>
      <c r="E620" s="3" t="s">
        <v>831</v>
      </c>
      <c r="H620" s="16" t="e">
        <f>IF(OR(AND(#REF!=0,#REF!=0),AND(#REF!&gt;0,#REF!&gt;0)),0,1)</f>
        <v>#REF!</v>
      </c>
    </row>
    <row r="621" spans="1:8" ht="12.75">
      <c r="A621" s="16" t="e">
        <f t="shared" si="6"/>
        <v>#REF!</v>
      </c>
      <c r="B621" s="16">
        <v>18</v>
      </c>
      <c r="C621" s="16">
        <v>21</v>
      </c>
      <c r="D621" s="16">
        <v>21</v>
      </c>
      <c r="E621" s="3" t="s">
        <v>832</v>
      </c>
      <c r="H621" s="16" t="e">
        <f>IF(OR(AND(#REF!=0,#REF!=0),AND(#REF!&gt;0,#REF!&gt;0)),0,1)</f>
        <v>#REF!</v>
      </c>
    </row>
    <row r="622" spans="1:8" ht="12.75">
      <c r="A622" s="18" t="e">
        <f t="shared" si="6"/>
        <v>#REF!</v>
      </c>
      <c r="B622" s="18">
        <v>19</v>
      </c>
      <c r="C622" s="18">
        <v>0</v>
      </c>
      <c r="D622" s="18">
        <v>0</v>
      </c>
      <c r="E622" s="18" t="e">
        <f>CONCATENATE("Количество ошибок в разделе 19: ",H622)</f>
        <v>#REF!</v>
      </c>
      <c r="F622" s="18"/>
      <c r="G622" s="18"/>
      <c r="H622" s="20" t="e">
        <f>SUM(H623:H626)</f>
        <v>#REF!</v>
      </c>
    </row>
    <row r="623" spans="1:8" ht="12.75">
      <c r="A623" s="16" t="e">
        <f t="shared" si="6"/>
        <v>#REF!</v>
      </c>
      <c r="B623" s="16">
        <v>19</v>
      </c>
      <c r="C623" s="16">
        <v>1</v>
      </c>
      <c r="D623" s="16">
        <v>1</v>
      </c>
      <c r="E623" s="3" t="s">
        <v>925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19</v>
      </c>
      <c r="C624" s="16">
        <v>1</v>
      </c>
      <c r="D624" s="16">
        <v>2</v>
      </c>
      <c r="E624" s="3" t="s">
        <v>926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19</v>
      </c>
      <c r="C625" s="16">
        <v>1</v>
      </c>
      <c r="D625" s="16">
        <v>3</v>
      </c>
      <c r="E625" s="3" t="s">
        <v>668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19</v>
      </c>
      <c r="C626" s="16">
        <v>1</v>
      </c>
      <c r="D626" s="16">
        <v>4</v>
      </c>
      <c r="E626" s="3" t="s">
        <v>669</v>
      </c>
      <c r="H626" s="19" t="e">
        <f>IF(#REF!=SUM(#REF!),0,1)</f>
        <v>#REF!</v>
      </c>
    </row>
    <row r="627" spans="1:8" ht="12.75">
      <c r="A627" s="18" t="e">
        <f t="shared" si="6"/>
        <v>#REF!</v>
      </c>
      <c r="B627" s="18">
        <v>20</v>
      </c>
      <c r="C627" s="18">
        <v>0</v>
      </c>
      <c r="D627" s="18">
        <v>0</v>
      </c>
      <c r="E627" s="18" t="e">
        <f>CONCATENATE("Количество ошибок в разделе 20: ",H627)</f>
        <v>#REF!</v>
      </c>
      <c r="F627" s="18"/>
      <c r="G627" s="18"/>
      <c r="H627" s="20" t="e">
        <f>SUM(H628:H683)</f>
        <v>#REF!</v>
      </c>
    </row>
    <row r="628" spans="1:8" ht="12.75">
      <c r="A628" s="16" t="e">
        <f t="shared" si="6"/>
        <v>#REF!</v>
      </c>
      <c r="B628" s="16">
        <v>20</v>
      </c>
      <c r="C628" s="16">
        <v>1</v>
      </c>
      <c r="D628" s="16">
        <v>1</v>
      </c>
      <c r="E628" s="3" t="s">
        <v>833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2</v>
      </c>
      <c r="D629" s="16">
        <v>2</v>
      </c>
      <c r="E629" s="3" t="s">
        <v>834</v>
      </c>
      <c r="H629" s="19" t="e">
        <f>IF(#REF!=SUM(#REF!),0,1)</f>
        <v>#REF!</v>
      </c>
    </row>
    <row r="630" spans="1:8" ht="12.75">
      <c r="A630" s="16" t="e">
        <f t="shared" si="6"/>
        <v>#REF!</v>
      </c>
      <c r="B630" s="16">
        <v>20</v>
      </c>
      <c r="C630" s="16">
        <v>3</v>
      </c>
      <c r="D630" s="16">
        <v>3</v>
      </c>
      <c r="E630" s="3" t="s">
        <v>835</v>
      </c>
      <c r="H630" s="19" t="e">
        <f>IF(#REF!=SUM(#REF!),0,1)</f>
        <v>#REF!</v>
      </c>
    </row>
    <row r="631" spans="1:8" ht="12.75">
      <c r="A631" s="16" t="e">
        <f t="shared" si="6"/>
        <v>#REF!</v>
      </c>
      <c r="B631" s="16">
        <v>20</v>
      </c>
      <c r="C631" s="16">
        <v>4</v>
      </c>
      <c r="D631" s="16">
        <v>4</v>
      </c>
      <c r="E631" s="3" t="s">
        <v>836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5</v>
      </c>
      <c r="D632" s="16">
        <v>5</v>
      </c>
      <c r="E632" s="3" t="s">
        <v>837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6</v>
      </c>
      <c r="D633" s="16">
        <v>6</v>
      </c>
      <c r="E633" s="3" t="s">
        <v>838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7</v>
      </c>
      <c r="D634" s="16">
        <v>7</v>
      </c>
      <c r="E634" s="3" t="s">
        <v>839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8</v>
      </c>
      <c r="D635" s="16">
        <v>8</v>
      </c>
      <c r="E635" s="3" t="s">
        <v>840</v>
      </c>
      <c r="H635" s="19" t="e">
        <f>IF(#REF!=SUM(#REF!),0,1)</f>
        <v>#REF!</v>
      </c>
    </row>
    <row r="636" spans="1:11" ht="12.75">
      <c r="A636" s="16" t="e">
        <f t="shared" si="6"/>
        <v>#REF!</v>
      </c>
      <c r="B636" s="16">
        <v>20</v>
      </c>
      <c r="C636" s="16">
        <v>9</v>
      </c>
      <c r="D636" s="16">
        <v>9</v>
      </c>
      <c r="E636" s="3" t="s">
        <v>860</v>
      </c>
      <c r="H636" s="19" t="e">
        <f>IF(#REF!=SUM(#REF!),0,1)</f>
        <v>#REF!</v>
      </c>
      <c r="K636" s="19"/>
    </row>
    <row r="637" spans="1:8" ht="12.75">
      <c r="A637" s="16" t="e">
        <f t="shared" si="6"/>
        <v>#REF!</v>
      </c>
      <c r="B637" s="16">
        <v>20</v>
      </c>
      <c r="C637" s="16">
        <v>10</v>
      </c>
      <c r="D637" s="16">
        <v>10</v>
      </c>
      <c r="E637" s="3" t="s">
        <v>861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11</v>
      </c>
      <c r="D638" s="16">
        <v>11</v>
      </c>
      <c r="E638" s="3" t="s">
        <v>862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12</v>
      </c>
      <c r="D639" s="16">
        <v>12</v>
      </c>
      <c r="E639" s="3" t="s">
        <v>863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13</v>
      </c>
      <c r="D640" s="16">
        <v>13</v>
      </c>
      <c r="E640" s="3" t="s">
        <v>864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14</v>
      </c>
      <c r="D641" s="16">
        <v>14</v>
      </c>
      <c r="E641" s="3" t="s">
        <v>865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15</v>
      </c>
      <c r="D642" s="16">
        <v>15</v>
      </c>
      <c r="E642" s="3" t="s">
        <v>866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16</v>
      </c>
      <c r="D643" s="16">
        <v>16</v>
      </c>
      <c r="E643" s="3" t="s">
        <v>867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17</v>
      </c>
      <c r="D644" s="16">
        <v>17</v>
      </c>
      <c r="E644" s="3" t="s">
        <v>868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18</v>
      </c>
      <c r="D645" s="16">
        <v>18</v>
      </c>
      <c r="E645" s="3" t="s">
        <v>869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19</v>
      </c>
      <c r="D646" s="16">
        <v>19</v>
      </c>
      <c r="E646" s="3" t="s">
        <v>870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20</v>
      </c>
      <c r="D647" s="16">
        <v>20</v>
      </c>
      <c r="E647" s="3" t="s">
        <v>18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21</v>
      </c>
      <c r="D648" s="16">
        <v>21</v>
      </c>
      <c r="E648" s="3" t="s">
        <v>19</v>
      </c>
      <c r="H648" s="19" t="e">
        <f>IF(#REF!=SUM(#REF!),0,1)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22</v>
      </c>
      <c r="D649" s="16">
        <v>22</v>
      </c>
      <c r="E649" s="3" t="s">
        <v>20</v>
      </c>
      <c r="H649" s="19" t="e">
        <f>IF(#REF!=SUM(#REF!),0,1)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23</v>
      </c>
      <c r="D650" s="16">
        <v>23</v>
      </c>
      <c r="E650" s="3" t="s">
        <v>21</v>
      </c>
      <c r="H650" s="19" t="e">
        <f>IF(#REF!=SUM(#REF!),0,1)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24</v>
      </c>
      <c r="D651" s="16">
        <v>24</v>
      </c>
      <c r="E651" s="3" t="s">
        <v>22</v>
      </c>
      <c r="H651" s="19" t="e">
        <f>IF(#REF!=SUM(#REF!),0,1)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25</v>
      </c>
      <c r="D652" s="16">
        <v>25</v>
      </c>
      <c r="E652" s="3" t="s">
        <v>23</v>
      </c>
      <c r="H652" s="19" t="e">
        <f>IF(#REF!=SUM(#REF!),0,1)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26</v>
      </c>
      <c r="D653" s="16">
        <v>26</v>
      </c>
      <c r="E653" s="3" t="s">
        <v>24</v>
      </c>
      <c r="H653" s="19" t="e">
        <f>IF(#REF!=SUM(#REF!),0,1)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27</v>
      </c>
      <c r="D654" s="16">
        <v>27</v>
      </c>
      <c r="E654" s="3" t="s">
        <v>1009</v>
      </c>
      <c r="H654" s="19" t="e">
        <f>IF(#REF!=#REF!,0,1)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28</v>
      </c>
      <c r="D655" s="16">
        <v>28</v>
      </c>
      <c r="E655" s="3" t="s">
        <v>1010</v>
      </c>
      <c r="H655" s="19" t="e">
        <f>IF(#REF!=#REF!,0,1)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29</v>
      </c>
      <c r="D656" s="16">
        <v>29</v>
      </c>
      <c r="E656" s="3" t="s">
        <v>1011</v>
      </c>
      <c r="H656" s="19" t="e">
        <f>IF(#REF!=#REF!,0,1)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30</v>
      </c>
      <c r="D657" s="16">
        <v>30</v>
      </c>
      <c r="E657" s="3" t="s">
        <v>1012</v>
      </c>
      <c r="H657" s="19" t="e">
        <f>IF(#REF!=#REF!,0,1)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31</v>
      </c>
      <c r="D658" s="16">
        <v>31</v>
      </c>
      <c r="E658" s="3" t="s">
        <v>1013</v>
      </c>
      <c r="H658" s="19" t="e">
        <f>IF(#REF!=#REF!,0,1)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32</v>
      </c>
      <c r="D659" s="16">
        <v>32</v>
      </c>
      <c r="E659" s="3" t="s">
        <v>1014</v>
      </c>
      <c r="H659" s="19" t="e">
        <f>IF(#REF!=#REF!,0,1)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33</v>
      </c>
      <c r="D660" s="16">
        <v>33</v>
      </c>
      <c r="E660" s="3" t="s">
        <v>1015</v>
      </c>
      <c r="H660" s="19" t="e">
        <f>IF(#REF!=#REF!,0,1)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34</v>
      </c>
      <c r="D661" s="16">
        <v>34</v>
      </c>
      <c r="E661" s="3" t="s">
        <v>1016</v>
      </c>
      <c r="H661" s="19" t="e">
        <f>IF(#REF!=#REF!,0,1)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35</v>
      </c>
      <c r="D662" s="16">
        <v>35</v>
      </c>
      <c r="E662" s="3" t="s">
        <v>1017</v>
      </c>
      <c r="H662" s="19" t="e">
        <f>IF(#REF!=#REF!,0,1)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36</v>
      </c>
      <c r="D663" s="16">
        <v>36</v>
      </c>
      <c r="E663" s="3" t="s">
        <v>1018</v>
      </c>
      <c r="H663" s="19" t="e">
        <f>IF(#REF!=#REF!,0,1)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37</v>
      </c>
      <c r="D664" s="16">
        <v>37</v>
      </c>
      <c r="E664" s="3" t="s">
        <v>1019</v>
      </c>
      <c r="H664" s="19" t="e">
        <f>IF(#REF!=#REF!,0,1)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38</v>
      </c>
      <c r="D665" s="16">
        <v>38</v>
      </c>
      <c r="E665" s="3" t="s">
        <v>1020</v>
      </c>
      <c r="H665" s="19" t="e">
        <f>IF(#REF!=#REF!,0,1)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39</v>
      </c>
      <c r="D666" s="16">
        <v>39</v>
      </c>
      <c r="E666" s="3" t="s">
        <v>1021</v>
      </c>
      <c r="H666" s="19" t="e">
        <f>IF(#REF!=#REF!,0,1)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40</v>
      </c>
      <c r="D667" s="16">
        <v>40</v>
      </c>
      <c r="E667" s="3" t="s">
        <v>1022</v>
      </c>
      <c r="H667" s="19" t="e">
        <f>IF(#REF!=#REF!,0,1)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41</v>
      </c>
      <c r="D668" s="16">
        <v>41</v>
      </c>
      <c r="E668" s="3" t="s">
        <v>1023</v>
      </c>
      <c r="H668" s="19" t="e">
        <f>IF(#REF!=#REF!,0,1)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42</v>
      </c>
      <c r="D669" s="16">
        <v>42</v>
      </c>
      <c r="E669" s="3" t="s">
        <v>32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43</v>
      </c>
      <c r="D670" s="16">
        <v>43</v>
      </c>
      <c r="E670" s="3" t="s">
        <v>33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44</v>
      </c>
      <c r="D671" s="16">
        <v>44</v>
      </c>
      <c r="E671" s="3" t="s">
        <v>34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45</v>
      </c>
      <c r="D672" s="16">
        <v>45</v>
      </c>
      <c r="E672" s="3" t="s">
        <v>35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46</v>
      </c>
      <c r="D673" s="16">
        <v>46</v>
      </c>
      <c r="E673" s="3" t="s">
        <v>36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47</v>
      </c>
      <c r="D674" s="16">
        <v>47</v>
      </c>
      <c r="E674" s="3" t="s">
        <v>903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48</v>
      </c>
      <c r="D675" s="16">
        <v>48</v>
      </c>
      <c r="E675" s="3" t="s">
        <v>904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49</v>
      </c>
      <c r="D676" s="16">
        <v>49</v>
      </c>
      <c r="E676" s="3" t="s">
        <v>905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50</v>
      </c>
      <c r="D677" s="16">
        <v>50</v>
      </c>
      <c r="E677" s="3" t="s">
        <v>906</v>
      </c>
      <c r="H677" s="19" t="e">
        <f>IF(#REF!&lt;=#REF!,0,1)</f>
        <v>#REF!</v>
      </c>
    </row>
    <row r="678" spans="1:8" ht="12.75">
      <c r="A678" s="16" t="e">
        <f t="shared" si="6"/>
        <v>#REF!</v>
      </c>
      <c r="B678" s="16">
        <v>20</v>
      </c>
      <c r="C678" s="16">
        <v>51</v>
      </c>
      <c r="D678" s="16">
        <v>51</v>
      </c>
      <c r="E678" s="3" t="s">
        <v>907</v>
      </c>
      <c r="H678" s="19" t="e">
        <f>IF(#REF!&lt;=#REF!,0,1)</f>
        <v>#REF!</v>
      </c>
    </row>
    <row r="679" spans="1:8" ht="12.75">
      <c r="A679" s="16" t="e">
        <f t="shared" si="6"/>
        <v>#REF!</v>
      </c>
      <c r="B679" s="16">
        <v>20</v>
      </c>
      <c r="C679" s="16">
        <v>52</v>
      </c>
      <c r="D679" s="16">
        <v>52</v>
      </c>
      <c r="E679" s="3" t="s">
        <v>908</v>
      </c>
      <c r="H679" s="19" t="e">
        <f>IF(#REF!&lt;=#REF!,0,1)</f>
        <v>#REF!</v>
      </c>
    </row>
    <row r="680" spans="1:8" ht="12.75">
      <c r="A680" s="16" t="e">
        <f t="shared" si="6"/>
        <v>#REF!</v>
      </c>
      <c r="B680" s="16">
        <v>20</v>
      </c>
      <c r="C680" s="16">
        <v>53</v>
      </c>
      <c r="D680" s="16">
        <v>53</v>
      </c>
      <c r="E680" s="3" t="s">
        <v>909</v>
      </c>
      <c r="H680" s="19" t="e">
        <f>IF(#REF!&lt;=#REF!,0,1)</f>
        <v>#REF!</v>
      </c>
    </row>
    <row r="681" spans="1:8" ht="12.75">
      <c r="A681" s="16" t="e">
        <f t="shared" si="6"/>
        <v>#REF!</v>
      </c>
      <c r="B681" s="16">
        <v>20</v>
      </c>
      <c r="C681" s="16">
        <v>54</v>
      </c>
      <c r="D681" s="16">
        <v>54</v>
      </c>
      <c r="E681" s="3" t="s">
        <v>910</v>
      </c>
      <c r="H681" s="19" t="e">
        <f>IF(#REF!&lt;=#REF!,0,1)</f>
        <v>#REF!</v>
      </c>
    </row>
    <row r="682" spans="1:8" ht="12.75">
      <c r="A682" s="16" t="e">
        <f t="shared" si="6"/>
        <v>#REF!</v>
      </c>
      <c r="B682" s="16">
        <v>20</v>
      </c>
      <c r="C682" s="16">
        <v>55</v>
      </c>
      <c r="D682" s="16">
        <v>55</v>
      </c>
      <c r="E682" s="3" t="s">
        <v>911</v>
      </c>
      <c r="H682" s="19" t="e">
        <f>IF(#REF!&lt;=#REF!,0,1)</f>
        <v>#REF!</v>
      </c>
    </row>
    <row r="683" spans="1:8" ht="12.75">
      <c r="A683" s="16" t="e">
        <f t="shared" si="6"/>
        <v>#REF!</v>
      </c>
      <c r="B683" s="16">
        <v>20</v>
      </c>
      <c r="C683" s="16">
        <v>56</v>
      </c>
      <c r="D683" s="16">
        <v>56</v>
      </c>
      <c r="E683" s="3" t="s">
        <v>912</v>
      </c>
      <c r="H683" s="19" t="e">
        <f>IF(#REF!&lt;=#REF!,0,1)</f>
        <v>#REF!</v>
      </c>
    </row>
    <row r="684" spans="1:8" ht="12.75">
      <c r="A684" s="18" t="e">
        <f t="shared" si="6"/>
        <v>#REF!</v>
      </c>
      <c r="B684" s="18">
        <v>21</v>
      </c>
      <c r="C684" s="18">
        <v>0</v>
      </c>
      <c r="D684" s="18">
        <v>0</v>
      </c>
      <c r="E684" s="18" t="e">
        <f>CONCATENATE("Количество ошибок в разделе 21: ",H684)</f>
        <v>#REF!</v>
      </c>
      <c r="F684" s="18"/>
      <c r="G684" s="18"/>
      <c r="H684" s="20" t="e">
        <f>SUM(H685:H740)</f>
        <v>#REF!</v>
      </c>
    </row>
    <row r="685" spans="1:8" ht="12.75">
      <c r="A685" s="16" t="e">
        <f t="shared" si="6"/>
        <v>#REF!</v>
      </c>
      <c r="B685" s="16">
        <v>21</v>
      </c>
      <c r="C685" s="16">
        <v>1</v>
      </c>
      <c r="D685" s="16">
        <v>1</v>
      </c>
      <c r="E685" s="3" t="s">
        <v>913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2</v>
      </c>
      <c r="D686" s="16">
        <v>2</v>
      </c>
      <c r="E686" s="3" t="s">
        <v>44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3</v>
      </c>
      <c r="D687" s="16">
        <v>3</v>
      </c>
      <c r="E687" s="3" t="s">
        <v>45</v>
      </c>
      <c r="H687" s="19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4</v>
      </c>
      <c r="D688" s="16">
        <v>4</v>
      </c>
      <c r="E688" s="3" t="s">
        <v>46</v>
      </c>
      <c r="H688" s="19" t="e">
        <f>IF(#REF!=SUM(#REF!),0,1)</f>
        <v>#REF!</v>
      </c>
    </row>
    <row r="689" spans="1:8" ht="12.75">
      <c r="A689" s="16" t="e">
        <f t="shared" si="6"/>
        <v>#REF!</v>
      </c>
      <c r="B689" s="16">
        <v>21</v>
      </c>
      <c r="C689" s="16">
        <v>5</v>
      </c>
      <c r="D689" s="16">
        <v>5</v>
      </c>
      <c r="E689" s="3" t="s">
        <v>47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6</v>
      </c>
      <c r="D690" s="16">
        <v>6</v>
      </c>
      <c r="E690" s="3" t="s">
        <v>48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7</v>
      </c>
      <c r="D691" s="16">
        <v>7</v>
      </c>
      <c r="E691" s="3" t="s">
        <v>49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8</v>
      </c>
      <c r="D692" s="16">
        <v>8</v>
      </c>
      <c r="E692" s="3" t="s">
        <v>50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9</v>
      </c>
      <c r="D693" s="16">
        <v>9</v>
      </c>
      <c r="E693" s="3" t="s">
        <v>51</v>
      </c>
      <c r="H693" s="19" t="e">
        <f>IF(#REF!=SUM(#REF!),0,1)</f>
        <v>#REF!</v>
      </c>
    </row>
    <row r="694" spans="1:10" ht="12.75">
      <c r="A694" s="16" t="e">
        <f t="shared" si="6"/>
        <v>#REF!</v>
      </c>
      <c r="B694" s="16">
        <v>21</v>
      </c>
      <c r="C694" s="16">
        <v>10</v>
      </c>
      <c r="D694" s="16">
        <v>10</v>
      </c>
      <c r="E694" s="3" t="s">
        <v>52</v>
      </c>
      <c r="H694" s="19" t="e">
        <f>IF(#REF!=SUM(#REF!),0,1)</f>
        <v>#REF!</v>
      </c>
      <c r="J694" s="19"/>
    </row>
    <row r="695" spans="1:8" ht="12.75">
      <c r="A695" s="16" t="e">
        <f t="shared" si="6"/>
        <v>#REF!</v>
      </c>
      <c r="B695" s="16">
        <v>21</v>
      </c>
      <c r="C695" s="16">
        <v>11</v>
      </c>
      <c r="D695" s="16">
        <v>11</v>
      </c>
      <c r="E695" s="3" t="s">
        <v>53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12</v>
      </c>
      <c r="D696" s="16">
        <v>12</v>
      </c>
      <c r="E696" s="3" t="s">
        <v>54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13</v>
      </c>
      <c r="D697" s="16">
        <v>13</v>
      </c>
      <c r="E697" s="3" t="s">
        <v>55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14</v>
      </c>
      <c r="D698" s="16">
        <v>14</v>
      </c>
      <c r="E698" s="3" t="s">
        <v>928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15</v>
      </c>
      <c r="D699" s="16">
        <v>15</v>
      </c>
      <c r="E699" s="3" t="s">
        <v>929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16</v>
      </c>
      <c r="D700" s="16">
        <v>16</v>
      </c>
      <c r="E700" s="3" t="s">
        <v>930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17</v>
      </c>
      <c r="D701" s="16">
        <v>17</v>
      </c>
      <c r="E701" s="3" t="s">
        <v>931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18</v>
      </c>
      <c r="D702" s="16">
        <v>18</v>
      </c>
      <c r="E702" s="3" t="s">
        <v>932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19</v>
      </c>
      <c r="D703" s="16">
        <v>19</v>
      </c>
      <c r="E703" s="3" t="s">
        <v>933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20</v>
      </c>
      <c r="D704" s="16">
        <v>20</v>
      </c>
      <c r="E704" s="3" t="s">
        <v>934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21</v>
      </c>
      <c r="D705" s="16">
        <v>21</v>
      </c>
      <c r="E705" s="3" t="s">
        <v>959</v>
      </c>
      <c r="H705" s="19" t="e">
        <f>IF(#REF!=SUM(#REF!),0,1)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22</v>
      </c>
      <c r="D706" s="16">
        <v>22</v>
      </c>
      <c r="E706" s="3" t="s">
        <v>960</v>
      </c>
      <c r="H706" s="19" t="e">
        <f>IF(#REF!=SUM(#REF!),0,1)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23</v>
      </c>
      <c r="D707" s="16">
        <v>23</v>
      </c>
      <c r="E707" s="3" t="s">
        <v>961</v>
      </c>
      <c r="H707" s="19" t="e">
        <f>IF(#REF!=SUM(#REF!),0,1)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24</v>
      </c>
      <c r="D708" s="16">
        <v>24</v>
      </c>
      <c r="E708" s="3" t="s">
        <v>962</v>
      </c>
      <c r="H708" s="19" t="e">
        <f>IF(#REF!=SUM(#REF!),0,1)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25</v>
      </c>
      <c r="D709" s="16">
        <v>25</v>
      </c>
      <c r="E709" s="3" t="s">
        <v>963</v>
      </c>
      <c r="H709" s="19" t="e">
        <f>IF(#REF!=SUM(#REF!),0,1)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26</v>
      </c>
      <c r="D710" s="16">
        <v>26</v>
      </c>
      <c r="E710" s="3" t="s">
        <v>964</v>
      </c>
      <c r="H710" s="19" t="e">
        <f>IF(#REF!=SUM(#REF!),0,1)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27</v>
      </c>
      <c r="D711" s="16">
        <v>27</v>
      </c>
      <c r="E711" s="3" t="s">
        <v>967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28</v>
      </c>
      <c r="D712" s="16">
        <v>28</v>
      </c>
      <c r="E712" s="3" t="s">
        <v>84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29</v>
      </c>
      <c r="D713" s="16">
        <v>29</v>
      </c>
      <c r="E713" s="3" t="s">
        <v>85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30</v>
      </c>
      <c r="D714" s="16">
        <v>30</v>
      </c>
      <c r="E714" s="3" t="s">
        <v>86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31</v>
      </c>
      <c r="D715" s="16">
        <v>31</v>
      </c>
      <c r="E715" s="3" t="s">
        <v>87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32</v>
      </c>
      <c r="D716" s="16">
        <v>32</v>
      </c>
      <c r="E716" s="3" t="s">
        <v>88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33</v>
      </c>
      <c r="D717" s="16">
        <v>33</v>
      </c>
      <c r="E717" s="3" t="s">
        <v>89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34</v>
      </c>
      <c r="D718" s="16">
        <v>34</v>
      </c>
      <c r="E718" s="3" t="s">
        <v>90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35</v>
      </c>
      <c r="D719" s="16">
        <v>35</v>
      </c>
      <c r="E719" s="3" t="s">
        <v>91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36</v>
      </c>
      <c r="D720" s="16">
        <v>36</v>
      </c>
      <c r="E720" s="3" t="s">
        <v>92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37</v>
      </c>
      <c r="D721" s="16">
        <v>37</v>
      </c>
      <c r="E721" s="3" t="s">
        <v>93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38</v>
      </c>
      <c r="D722" s="16">
        <v>38</v>
      </c>
      <c r="E722" s="3" t="s">
        <v>94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39</v>
      </c>
      <c r="D723" s="16">
        <v>39</v>
      </c>
      <c r="E723" s="3" t="s">
        <v>95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40</v>
      </c>
      <c r="D724" s="16">
        <v>40</v>
      </c>
      <c r="E724" s="3" t="s">
        <v>96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41</v>
      </c>
      <c r="D725" s="16">
        <v>41</v>
      </c>
      <c r="E725" s="3" t="s">
        <v>966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42</v>
      </c>
      <c r="D726" s="16">
        <v>42</v>
      </c>
      <c r="E726" s="3" t="s">
        <v>965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43</v>
      </c>
      <c r="D727" s="16">
        <v>43</v>
      </c>
      <c r="E727" s="3" t="s">
        <v>97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44</v>
      </c>
      <c r="D728" s="16">
        <v>44</v>
      </c>
      <c r="E728" s="3" t="s">
        <v>98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45</v>
      </c>
      <c r="D729" s="16">
        <v>45</v>
      </c>
      <c r="E729" s="3" t="s">
        <v>99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46</v>
      </c>
      <c r="D730" s="16">
        <v>46</v>
      </c>
      <c r="E730" s="3" t="s">
        <v>986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47</v>
      </c>
      <c r="D731" s="16">
        <v>47</v>
      </c>
      <c r="E731" s="3" t="s">
        <v>987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48</v>
      </c>
      <c r="D732" s="16">
        <v>48</v>
      </c>
      <c r="E732" s="3" t="s">
        <v>988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49</v>
      </c>
      <c r="D733" s="16">
        <v>49</v>
      </c>
      <c r="E733" s="3" t="s">
        <v>989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50</v>
      </c>
      <c r="D734" s="16">
        <v>50</v>
      </c>
      <c r="E734" s="3" t="s">
        <v>107</v>
      </c>
      <c r="H734" s="19" t="e">
        <f>IF(#REF!&lt;=#REF!,0,1)</f>
        <v>#REF!</v>
      </c>
    </row>
    <row r="735" spans="1:8" ht="12.75">
      <c r="A735" s="16" t="e">
        <f t="shared" si="6"/>
        <v>#REF!</v>
      </c>
      <c r="B735" s="16">
        <v>21</v>
      </c>
      <c r="C735" s="16">
        <v>51</v>
      </c>
      <c r="D735" s="16">
        <v>51</v>
      </c>
      <c r="E735" s="3" t="s">
        <v>108</v>
      </c>
      <c r="H735" s="19" t="e">
        <f>IF(#REF!&lt;=#REF!,0,1)</f>
        <v>#REF!</v>
      </c>
    </row>
    <row r="736" spans="1:8" ht="12.75">
      <c r="A736" s="16" t="e">
        <f t="shared" si="6"/>
        <v>#REF!</v>
      </c>
      <c r="B736" s="16">
        <v>21</v>
      </c>
      <c r="C736" s="16">
        <v>52</v>
      </c>
      <c r="D736" s="16">
        <v>52</v>
      </c>
      <c r="E736" s="3" t="s">
        <v>109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21</v>
      </c>
      <c r="C737" s="16">
        <v>53</v>
      </c>
      <c r="D737" s="16">
        <v>53</v>
      </c>
      <c r="E737" s="3" t="s">
        <v>110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21</v>
      </c>
      <c r="C738" s="16">
        <v>54</v>
      </c>
      <c r="D738" s="16">
        <v>54</v>
      </c>
      <c r="E738" s="3" t="s">
        <v>111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21</v>
      </c>
      <c r="C739" s="16">
        <v>55</v>
      </c>
      <c r="D739" s="16">
        <v>55</v>
      </c>
      <c r="E739" s="3" t="s">
        <v>112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21</v>
      </c>
      <c r="C740" s="16">
        <v>56</v>
      </c>
      <c r="D740" s="16">
        <v>56</v>
      </c>
      <c r="E740" s="3" t="s">
        <v>113</v>
      </c>
      <c r="H740" s="19" t="e">
        <f>IF(#REF!&lt;=#REF!,0,1)</f>
        <v>#REF!</v>
      </c>
    </row>
    <row r="741" spans="1:8" ht="12.75">
      <c r="A741" s="18" t="e">
        <f t="shared" si="6"/>
        <v>#REF!</v>
      </c>
      <c r="B741" s="18">
        <v>22</v>
      </c>
      <c r="C741" s="18">
        <v>0</v>
      </c>
      <c r="D741" s="18">
        <v>0</v>
      </c>
      <c r="E741" s="18" t="e">
        <f>CONCATENATE("Количество ошибок в разделе 22: ",H741)</f>
        <v>#REF!</v>
      </c>
      <c r="F741" s="18"/>
      <c r="G741" s="18"/>
      <c r="H741" s="20" t="e">
        <f>SUM(H742:H762)</f>
        <v>#REF!</v>
      </c>
    </row>
    <row r="742" spans="1:8" ht="12.75">
      <c r="A742" s="16" t="e">
        <f t="shared" si="6"/>
        <v>#REF!</v>
      </c>
      <c r="B742" s="16">
        <v>22</v>
      </c>
      <c r="C742" s="16">
        <v>1</v>
      </c>
      <c r="D742" s="16">
        <v>1</v>
      </c>
      <c r="E742" s="3" t="s">
        <v>114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2</v>
      </c>
      <c r="D743" s="16">
        <v>2</v>
      </c>
      <c r="E743" s="3" t="s">
        <v>115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3</v>
      </c>
      <c r="D744" s="16">
        <v>3</v>
      </c>
      <c r="E744" s="3" t="s">
        <v>735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4</v>
      </c>
      <c r="D745" s="16">
        <v>4</v>
      </c>
      <c r="E745" s="3" t="s">
        <v>116</v>
      </c>
      <c r="H745" s="19" t="e">
        <f>IF(#REF!&lt;=#REF!,0,1)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5</v>
      </c>
      <c r="D746" s="16">
        <v>5</v>
      </c>
      <c r="E746" s="3" t="s">
        <v>117</v>
      </c>
      <c r="H746" s="19" t="e">
        <f>IF(#REF!&lt;=#REF!,0,1)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6</v>
      </c>
      <c r="D747" s="16">
        <v>6</v>
      </c>
      <c r="E747" s="3" t="s">
        <v>736</v>
      </c>
      <c r="H747" s="19" t="e">
        <f>IF(#REF!&lt;=#REF!,0,1)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7</v>
      </c>
      <c r="D748" s="16">
        <v>7</v>
      </c>
      <c r="E748" s="3" t="s">
        <v>118</v>
      </c>
      <c r="H748" s="19" t="e">
        <f>IF(#REF!&lt;=#REF!,0,1)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8</v>
      </c>
      <c r="D749" s="16">
        <v>8</v>
      </c>
      <c r="E749" s="3" t="s">
        <v>119</v>
      </c>
      <c r="H749" s="19" t="e">
        <f>IF(#REF!&lt;=#REF!,0,1)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9</v>
      </c>
      <c r="D750" s="16">
        <v>9</v>
      </c>
      <c r="E750" s="3" t="s">
        <v>737</v>
      </c>
      <c r="H750" s="19" t="e">
        <f>IF(#REF!&lt;=#REF!,0,1)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10</v>
      </c>
      <c r="D751" s="16">
        <v>10</v>
      </c>
      <c r="E751" s="3" t="s">
        <v>175</v>
      </c>
      <c r="H751" s="19" t="e">
        <f>IF(#REF!&lt;=SUM(#REF!,#REF!),0,1)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11</v>
      </c>
      <c r="D752" s="16">
        <v>11</v>
      </c>
      <c r="E752" s="3" t="s">
        <v>176</v>
      </c>
      <c r="H752" s="19" t="e">
        <f>IF(#REF!&lt;=SUM(#REF!,#REF!),0,1)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12</v>
      </c>
      <c r="D753" s="16">
        <v>12</v>
      </c>
      <c r="E753" s="3" t="s">
        <v>177</v>
      </c>
      <c r="H753" s="19" t="e">
        <f>IF(#REF!&lt;=SUM(#REF!,#REF!),0,1)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13</v>
      </c>
      <c r="D754" s="16">
        <v>13</v>
      </c>
      <c r="E754" s="3" t="s">
        <v>172</v>
      </c>
      <c r="H754" s="19" t="e">
        <f>IF(#REF!&lt;=SUM(#REF!,#REF!),0,1)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14</v>
      </c>
      <c r="D755" s="16">
        <v>14</v>
      </c>
      <c r="E755" s="3" t="s">
        <v>173</v>
      </c>
      <c r="H755" s="19" t="e">
        <f>IF(#REF!&lt;=SUM(#REF!,#REF!),0,1)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15</v>
      </c>
      <c r="D756" s="16">
        <v>15</v>
      </c>
      <c r="E756" s="3" t="s">
        <v>174</v>
      </c>
      <c r="H756" s="19" t="e">
        <f>IF(#REF!&lt;=SUM(#REF!,#REF!),0,1)</f>
        <v>#REF!</v>
      </c>
    </row>
    <row r="757" spans="1:8" ht="12.75">
      <c r="A757" s="16" t="e">
        <f t="shared" si="6"/>
        <v>#REF!</v>
      </c>
      <c r="B757" s="16">
        <v>22</v>
      </c>
      <c r="C757" s="16">
        <v>16</v>
      </c>
      <c r="D757" s="16">
        <v>16</v>
      </c>
      <c r="E757" s="3" t="s">
        <v>166</v>
      </c>
      <c r="H757" s="19" t="e">
        <f>IF(#REF!&lt;=#REF!,0,1)</f>
        <v>#REF!</v>
      </c>
    </row>
    <row r="758" spans="1:8" ht="12.75">
      <c r="A758" s="16" t="e">
        <f t="shared" si="6"/>
        <v>#REF!</v>
      </c>
      <c r="B758" s="16">
        <v>22</v>
      </c>
      <c r="C758" s="16">
        <v>17</v>
      </c>
      <c r="D758" s="16">
        <v>17</v>
      </c>
      <c r="E758" s="3" t="s">
        <v>167</v>
      </c>
      <c r="H758" s="19" t="e">
        <f>IF(#REF!&lt;=#REF!,0,1)</f>
        <v>#REF!</v>
      </c>
    </row>
    <row r="759" spans="1:8" ht="12.75">
      <c r="A759" s="16" t="e">
        <f t="shared" si="6"/>
        <v>#REF!</v>
      </c>
      <c r="B759" s="16">
        <v>22</v>
      </c>
      <c r="C759" s="16">
        <v>18</v>
      </c>
      <c r="D759" s="16">
        <v>18</v>
      </c>
      <c r="E759" s="3" t="s">
        <v>168</v>
      </c>
      <c r="H759" s="19" t="e">
        <f>IF(#REF!&lt;=#REF!,0,1)</f>
        <v>#REF!</v>
      </c>
    </row>
    <row r="760" spans="1:8" ht="12.75">
      <c r="A760" s="16" t="e">
        <f t="shared" si="6"/>
        <v>#REF!</v>
      </c>
      <c r="B760" s="16">
        <v>22</v>
      </c>
      <c r="C760" s="16">
        <v>19</v>
      </c>
      <c r="D760" s="16">
        <v>19</v>
      </c>
      <c r="E760" s="3" t="s">
        <v>169</v>
      </c>
      <c r="H760" s="19" t="e">
        <f>IF(#REF!&lt;=#REF!,0,1)</f>
        <v>#REF!</v>
      </c>
    </row>
    <row r="761" spans="1:8" ht="12.75">
      <c r="A761" s="16" t="e">
        <f t="shared" si="6"/>
        <v>#REF!</v>
      </c>
      <c r="B761" s="16">
        <v>22</v>
      </c>
      <c r="C761" s="16">
        <v>20</v>
      </c>
      <c r="D761" s="16">
        <v>20</v>
      </c>
      <c r="E761" s="3" t="s">
        <v>170</v>
      </c>
      <c r="H761" s="19" t="e">
        <f>IF(#REF!&lt;=#REF!,0,1)</f>
        <v>#REF!</v>
      </c>
    </row>
    <row r="762" spans="1:8" ht="12.75">
      <c r="A762" s="16" t="e">
        <f t="shared" si="6"/>
        <v>#REF!</v>
      </c>
      <c r="B762" s="16">
        <v>22</v>
      </c>
      <c r="C762" s="16">
        <v>21</v>
      </c>
      <c r="D762" s="16">
        <v>21</v>
      </c>
      <c r="E762" s="3" t="s">
        <v>171</v>
      </c>
      <c r="H762" s="19" t="e">
        <f>IF(#REF!&lt;=#REF!,0,1)</f>
        <v>#REF!</v>
      </c>
    </row>
    <row r="763" spans="1:8" ht="12.75">
      <c r="A763" s="18" t="e">
        <f t="shared" si="6"/>
        <v>#REF!</v>
      </c>
      <c r="B763" s="18">
        <v>23</v>
      </c>
      <c r="C763" s="18">
        <v>0</v>
      </c>
      <c r="D763" s="18">
        <v>0</v>
      </c>
      <c r="E763" s="18" t="e">
        <f>CONCATENATE("Межраздельный контроль - количество ошибок: ",H763)</f>
        <v>#REF!</v>
      </c>
      <c r="F763" s="18"/>
      <c r="G763" s="18"/>
      <c r="H763" s="20" t="e">
        <f>SUM(H764:H862)</f>
        <v>#REF!</v>
      </c>
    </row>
    <row r="764" spans="1:8" ht="12.75">
      <c r="A764" s="16" t="e">
        <f t="shared" si="6"/>
        <v>#REF!</v>
      </c>
      <c r="B764" s="16">
        <v>23</v>
      </c>
      <c r="C764" s="16">
        <v>1</v>
      </c>
      <c r="D764" s="16">
        <v>1</v>
      </c>
      <c r="E764" s="3" t="s">
        <v>120</v>
      </c>
      <c r="H764" s="19" t="e">
        <f>IF(#REF!=SUM(#REF!,#REF!,#REF!),0,1)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2</v>
      </c>
      <c r="D765" s="16">
        <v>2</v>
      </c>
      <c r="E765" s="3" t="s">
        <v>137</v>
      </c>
      <c r="H765" s="19" t="e">
        <f>IF(SUM(#REF!)=SUM(#REF!,#REF!,#REF!),0,1)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3</v>
      </c>
      <c r="D766" s="16">
        <v>3</v>
      </c>
      <c r="E766" s="3" t="s">
        <v>138</v>
      </c>
      <c r="H766" s="19" t="e">
        <f>IF(#REF!=SUM(#REF!,#REF!,#REF!),0,1)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4</v>
      </c>
      <c r="D767" s="16">
        <v>4</v>
      </c>
      <c r="E767" s="3" t="s">
        <v>139</v>
      </c>
      <c r="H767" s="19" t="e">
        <f>IF(#REF!=SUM(#REF!,#REF!,#REF!),0,1)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5</v>
      </c>
      <c r="D768" s="16">
        <v>5</v>
      </c>
      <c r="E768" s="3" t="s">
        <v>145</v>
      </c>
      <c r="H768" s="19" t="e">
        <f>IF(#REF!=SUM(#REF!,#REF!,#REF!),0,1)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6</v>
      </c>
      <c r="D769" s="16">
        <v>6</v>
      </c>
      <c r="E769" s="3" t="s">
        <v>146</v>
      </c>
      <c r="H769" s="19" t="e">
        <f>IF(SUM(#REF!)=SUM(#REF!,#REF!,#REF!),0,1)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7</v>
      </c>
      <c r="D770" s="16">
        <v>7</v>
      </c>
      <c r="E770" s="3" t="s">
        <v>147</v>
      </c>
      <c r="H770" s="19" t="e">
        <f>IF(SUM(#REF!)=SUM(#REF!,#REF!,#REF!),0,1)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8</v>
      </c>
      <c r="D771" s="16">
        <v>8</v>
      </c>
      <c r="E771" s="3" t="s">
        <v>148</v>
      </c>
      <c r="H771" s="19" t="e">
        <f>IF(#REF!=SUM(#REF!,#REF!,#REF!),0,1)</f>
        <v>#REF!</v>
      </c>
    </row>
    <row r="772" spans="1:8" ht="12.75">
      <c r="A772" s="16" t="e">
        <f t="shared" si="6"/>
        <v>#REF!</v>
      </c>
      <c r="B772" s="16">
        <v>25</v>
      </c>
      <c r="C772" s="16">
        <v>9</v>
      </c>
      <c r="D772" s="16">
        <v>9</v>
      </c>
      <c r="E772" s="3" t="s">
        <v>998</v>
      </c>
      <c r="H772" s="19" t="e">
        <f>IF(#REF!&gt;=#REF!,0,1)</f>
        <v>#REF!</v>
      </c>
    </row>
    <row r="773" spans="1:8" ht="12.75">
      <c r="A773" s="16" t="e">
        <f t="shared" si="6"/>
        <v>#REF!</v>
      </c>
      <c r="B773" s="16">
        <v>26</v>
      </c>
      <c r="C773" s="16">
        <v>10</v>
      </c>
      <c r="D773" s="16">
        <v>10</v>
      </c>
      <c r="E773" s="3" t="s">
        <v>999</v>
      </c>
      <c r="H773" s="19" t="e">
        <f>IF(#REF!&gt;=#REF!,0,1)</f>
        <v>#REF!</v>
      </c>
    </row>
    <row r="774" spans="1:8" s="29" customFormat="1" ht="12.75">
      <c r="A774" s="29" t="e">
        <f t="shared" si="6"/>
        <v>#REF!</v>
      </c>
      <c r="B774" s="29">
        <v>27</v>
      </c>
      <c r="C774" s="16">
        <v>11</v>
      </c>
      <c r="D774" s="16">
        <v>11</v>
      </c>
      <c r="E774" s="30" t="s">
        <v>29</v>
      </c>
      <c r="H774" s="31" t="e">
        <f>IF(OR(AND((#REF!+#REF!)=0,#REF!=0),AND((#REF!+#REF!)&gt;0,#REF!&gt;0)),0,1)</f>
        <v>#REF!</v>
      </c>
    </row>
    <row r="775" spans="1:8" ht="12.75">
      <c r="A775" s="16" t="e">
        <f t="shared" si="6"/>
        <v>#REF!</v>
      </c>
      <c r="B775" s="16">
        <v>28</v>
      </c>
      <c r="C775" s="16">
        <v>12</v>
      </c>
      <c r="D775" s="16">
        <v>12</v>
      </c>
      <c r="E775" s="3" t="s">
        <v>149</v>
      </c>
      <c r="H775" s="19" t="e">
        <f>IF(#REF!&lt;=SUM(#REF!),0,1)</f>
        <v>#REF!</v>
      </c>
    </row>
    <row r="776" spans="1:8" ht="12.75">
      <c r="A776" s="16" t="e">
        <f t="shared" si="6"/>
        <v>#REF!</v>
      </c>
      <c r="B776" s="16">
        <v>23</v>
      </c>
      <c r="C776" s="16">
        <v>13</v>
      </c>
      <c r="D776" s="16">
        <v>13</v>
      </c>
      <c r="E776" s="3" t="s">
        <v>150</v>
      </c>
      <c r="H776" s="19" t="e">
        <f>IF(#REF!&lt;=SUM(#REF!),0,1)</f>
        <v>#REF!</v>
      </c>
    </row>
    <row r="777" spans="1:8" ht="12.75">
      <c r="A777" s="16" t="e">
        <f t="shared" si="6"/>
        <v>#REF!</v>
      </c>
      <c r="B777" s="16">
        <v>23</v>
      </c>
      <c r="C777" s="16">
        <v>14</v>
      </c>
      <c r="D777" s="16">
        <v>14</v>
      </c>
      <c r="E777" s="3" t="s">
        <v>151</v>
      </c>
      <c r="H777" s="19" t="e">
        <f>IF(#REF!&lt;=SUM(#REF!),0,1)</f>
        <v>#REF!</v>
      </c>
    </row>
    <row r="778" spans="1:8" ht="12.75">
      <c r="A778" s="16" t="e">
        <f t="shared" si="6"/>
        <v>#REF!</v>
      </c>
      <c r="B778" s="16">
        <v>23</v>
      </c>
      <c r="C778" s="16">
        <v>15</v>
      </c>
      <c r="D778" s="16">
        <v>15</v>
      </c>
      <c r="E778" s="3" t="s">
        <v>1034</v>
      </c>
      <c r="H778" s="19" t="e">
        <f>IF(#REF!&gt;=#REF!,0,1)</f>
        <v>#REF!</v>
      </c>
    </row>
    <row r="779" spans="1:8" ht="12.75">
      <c r="A779" s="16" t="e">
        <f t="shared" si="6"/>
        <v>#REF!</v>
      </c>
      <c r="B779" s="16">
        <v>23</v>
      </c>
      <c r="C779" s="16">
        <v>16</v>
      </c>
      <c r="D779" s="16">
        <v>16</v>
      </c>
      <c r="E779" s="3" t="s">
        <v>1035</v>
      </c>
      <c r="H779" s="19" t="e">
        <f>IF(#REF!&lt;=SUM(#REF!,#REF!,#REF!,#REF!,#REF!,#REF!,#REF!,#REF!),0,1)</f>
        <v>#REF!</v>
      </c>
    </row>
    <row r="780" spans="1:8" ht="12.75">
      <c r="A780" s="16" t="e">
        <f t="shared" si="6"/>
        <v>#REF!</v>
      </c>
      <c r="B780" s="16">
        <v>23</v>
      </c>
      <c r="C780" s="16">
        <v>17</v>
      </c>
      <c r="D780" s="16">
        <v>17</v>
      </c>
      <c r="E780" s="3" t="s">
        <v>1036</v>
      </c>
      <c r="H780" s="19" t="e">
        <f>IF(#REF!&lt;=SUM(#REF!,#REF!,#REF!,#REF!,#REF!,#REF!,#REF!,#REF!),0,1)</f>
        <v>#REF!</v>
      </c>
    </row>
    <row r="781" spans="1:8" ht="12.75">
      <c r="A781" s="16" t="e">
        <f t="shared" si="6"/>
        <v>#REF!</v>
      </c>
      <c r="B781" s="16">
        <v>23</v>
      </c>
      <c r="C781" s="16">
        <v>18</v>
      </c>
      <c r="D781" s="16">
        <v>18</v>
      </c>
      <c r="E781" s="3" t="s">
        <v>1037</v>
      </c>
      <c r="H781" s="19" t="e">
        <f>IF(#REF!&lt;=SUM(#REF!,#REF!,#REF!,#REF!,#REF!,#REF!,#REF!,#REF!),0,1)</f>
        <v>#REF!</v>
      </c>
    </row>
    <row r="782" spans="1:8" ht="12.75">
      <c r="A782" s="16" t="e">
        <f t="shared" si="6"/>
        <v>#REF!</v>
      </c>
      <c r="B782" s="16">
        <v>23</v>
      </c>
      <c r="C782" s="16">
        <v>19</v>
      </c>
      <c r="D782" s="16">
        <v>19</v>
      </c>
      <c r="E782" s="3" t="s">
        <v>1038</v>
      </c>
      <c r="H782" s="19" t="e">
        <f>IF(#REF!&lt;=SUM(#REF!,#REF!,#REF!,#REF!,#REF!,#REF!,#REF!,#REF!),0,1)</f>
        <v>#REF!</v>
      </c>
    </row>
    <row r="783" spans="1:8" ht="12.75">
      <c r="A783" s="16" t="e">
        <f>P_3</f>
        <v>#REF!</v>
      </c>
      <c r="B783" s="16">
        <v>23</v>
      </c>
      <c r="C783" s="16">
        <v>20</v>
      </c>
      <c r="D783" s="16">
        <v>20</v>
      </c>
      <c r="E783" s="3" t="s">
        <v>155</v>
      </c>
      <c r="H783" s="19" t="e">
        <f>IF(#REF!=#REF!,0,1)</f>
        <v>#REF!</v>
      </c>
    </row>
    <row r="784" spans="1:8" ht="12.75">
      <c r="A784" s="16" t="e">
        <f>P_3</f>
        <v>#REF!</v>
      </c>
      <c r="B784" s="16">
        <v>23</v>
      </c>
      <c r="C784" s="16">
        <v>21</v>
      </c>
      <c r="D784" s="16">
        <v>21</v>
      </c>
      <c r="E784" s="3" t="s">
        <v>156</v>
      </c>
      <c r="H784" s="19" t="e">
        <f>IF(#REF!=#REF!,0,1)</f>
        <v>#REF!</v>
      </c>
    </row>
    <row r="785" spans="1:8" ht="12.75">
      <c r="A785" s="16" t="e">
        <f>P_3</f>
        <v>#REF!</v>
      </c>
      <c r="B785" s="16">
        <v>23</v>
      </c>
      <c r="C785" s="16">
        <v>22</v>
      </c>
      <c r="D785" s="16">
        <v>22</v>
      </c>
      <c r="E785" s="3" t="s">
        <v>157</v>
      </c>
      <c r="H785" s="19" t="e">
        <f>IF(#REF!=#REF!,0,1)</f>
        <v>#REF!</v>
      </c>
    </row>
    <row r="786" spans="1:8" ht="12.75">
      <c r="A786" s="16" t="e">
        <f aca="true" t="shared" si="7" ref="A786:A849">P_3</f>
        <v>#REF!</v>
      </c>
      <c r="B786" s="16">
        <v>23</v>
      </c>
      <c r="C786" s="16">
        <v>23</v>
      </c>
      <c r="D786" s="16">
        <v>23</v>
      </c>
      <c r="E786" s="3" t="s">
        <v>158</v>
      </c>
      <c r="H786" s="19" t="e">
        <f>IF(#REF!=SUM(#REF!),0,1)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24</v>
      </c>
      <c r="D787" s="16">
        <v>24</v>
      </c>
      <c r="E787" s="3" t="s">
        <v>159</v>
      </c>
      <c r="H787" s="19" t="e">
        <f>IF(#REF!=#REF!,0,1)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25</v>
      </c>
      <c r="D788" s="16">
        <v>25</v>
      </c>
      <c r="E788" s="3" t="s">
        <v>160</v>
      </c>
      <c r="H788" s="19" t="e">
        <f>IF(#REF!=SUM(#REF!),0,1)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26</v>
      </c>
      <c r="D789" s="16">
        <v>26</v>
      </c>
      <c r="E789" s="3" t="s">
        <v>1056</v>
      </c>
      <c r="H789" s="19" t="e">
        <f>IF(#REF!&lt;=SUM(#REF!,#REF!,#REF!,#REF!,#REF!,#REF!,#REF!,#REF!),0,1)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27</v>
      </c>
      <c r="D790" s="16">
        <v>27</v>
      </c>
      <c r="E790" s="3" t="s">
        <v>1057</v>
      </c>
      <c r="H790" s="19" t="e">
        <f>IF(#REF!&lt;=SUM(#REF!,#REF!,#REF!,#REF!,#REF!,#REF!,#REF!,#REF!,#REF!),0,1)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28</v>
      </c>
      <c r="D791" s="16">
        <v>28</v>
      </c>
      <c r="E791" s="3" t="s">
        <v>1058</v>
      </c>
      <c r="H791" s="19" t="e">
        <f>IF(МТБ!P38&lt;=SUM(#REF!,#REF!,#REF!,#REF!,#REF!,#REF!,#REF!,#REF!,#REF!),0,1)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29</v>
      </c>
      <c r="D792" s="16">
        <v>29</v>
      </c>
      <c r="E792" s="3" t="s">
        <v>1059</v>
      </c>
      <c r="H792" s="19" t="e">
        <f>IF(#REF!=#REF!,0,1)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30</v>
      </c>
      <c r="D793" s="16">
        <v>30</v>
      </c>
      <c r="E793" s="3" t="s">
        <v>1060</v>
      </c>
      <c r="H793" s="19" t="e">
        <f>IF(#REF!=#REF!,0,1)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31</v>
      </c>
      <c r="D794" s="16">
        <v>31</v>
      </c>
      <c r="E794" s="3" t="s">
        <v>1061</v>
      </c>
      <c r="H794" s="19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32</v>
      </c>
      <c r="D795" s="16">
        <v>32</v>
      </c>
      <c r="E795" s="3" t="s">
        <v>1062</v>
      </c>
      <c r="H795" s="19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33</v>
      </c>
      <c r="D796" s="16">
        <v>33</v>
      </c>
      <c r="E796" s="3" t="s">
        <v>1063</v>
      </c>
      <c r="H796" s="19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34</v>
      </c>
      <c r="D797" s="16">
        <v>34</v>
      </c>
      <c r="E797" s="3" t="s">
        <v>1070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35</v>
      </c>
      <c r="D798" s="16">
        <v>35</v>
      </c>
      <c r="E798" s="3" t="s">
        <v>1071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36</v>
      </c>
      <c r="D799" s="16">
        <v>36</v>
      </c>
      <c r="E799" s="3" t="s">
        <v>1072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37</v>
      </c>
      <c r="D800" s="16">
        <v>37</v>
      </c>
      <c r="E800" s="3" t="s">
        <v>1073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38</v>
      </c>
      <c r="D801" s="16">
        <v>38</v>
      </c>
      <c r="E801" s="3" t="s">
        <v>1074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39</v>
      </c>
      <c r="D802" s="16">
        <v>39</v>
      </c>
      <c r="E802" s="3" t="s">
        <v>1075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40</v>
      </c>
      <c r="D803" s="16">
        <v>40</v>
      </c>
      <c r="E803" s="3" t="s">
        <v>1076</v>
      </c>
      <c r="H803" s="19" t="e">
        <f>IF(#REF!=SUM(#REF!,#REF!,#REF!,#REF!,#REF!,#REF!,#REF!,#REF!),0,1)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41</v>
      </c>
      <c r="D804" s="16">
        <v>41</v>
      </c>
      <c r="E804" s="3" t="s">
        <v>1077</v>
      </c>
      <c r="H804" s="19" t="e">
        <f>IF(#REF!=SUM(#REF!,#REF!,#REF!,#REF!,#REF!,#REF!,#REF!,#REF!),0,1)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42</v>
      </c>
      <c r="D805" s="16">
        <v>42</v>
      </c>
      <c r="E805" s="3" t="s">
        <v>1078</v>
      </c>
      <c r="H805" s="19" t="e">
        <f>IF(#REF!=SUM(#REF!,#REF!,#REF!,#REF!,#REF!,#REF!,#REF!,#REF!),0,1)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43</v>
      </c>
      <c r="D806" s="16">
        <v>43</v>
      </c>
      <c r="E806" s="3" t="s">
        <v>1079</v>
      </c>
      <c r="H806" s="19" t="e">
        <f>IF(#REF!=SUM(#REF!,#REF!,#REF!,#REF!,#REF!,#REF!,#REF!,#REF!),0,1)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44</v>
      </c>
      <c r="D807" s="16">
        <v>44</v>
      </c>
      <c r="E807" s="3" t="s">
        <v>1080</v>
      </c>
      <c r="H807" s="19" t="e">
        <f>IF(#REF!=SUM(#REF!,#REF!,#REF!,#REF!,#REF!,#REF!,#REF!,#REF!),0,1)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45</v>
      </c>
      <c r="D808" s="16">
        <v>45</v>
      </c>
      <c r="E808" s="3" t="s">
        <v>1081</v>
      </c>
      <c r="H808" s="19" t="e">
        <f>IF(#REF!=SUM(#REF!,#REF!,#REF!,#REF!,#REF!,#REF!,#REF!,#REF!),0,1)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46</v>
      </c>
      <c r="D809" s="16">
        <v>46</v>
      </c>
      <c r="E809" s="3" t="s">
        <v>1082</v>
      </c>
      <c r="H809" s="19" t="e">
        <f>IF(#REF!=SUM(#REF!,#REF!,#REF!,#REF!,#REF!,#REF!,#REF!,#REF!),0,1)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47</v>
      </c>
      <c r="D810" s="16">
        <v>47</v>
      </c>
      <c r="E810" s="3" t="s">
        <v>1083</v>
      </c>
      <c r="H810" s="19" t="e">
        <f>IF(#REF!=SUM(#REF!,#REF!,#REF!,#REF!,#REF!,#REF!,#REF!,#REF!),0,1)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48</v>
      </c>
      <c r="D811" s="16">
        <v>48</v>
      </c>
      <c r="E811" s="3" t="s">
        <v>1084</v>
      </c>
      <c r="H811" s="19" t="e">
        <f>IF(#REF!=SUM(#REF!,#REF!,#REF!,#REF!,#REF!,#REF!,#REF!,#REF!),0,1)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49</v>
      </c>
      <c r="D812" s="16">
        <v>49</v>
      </c>
      <c r="E812" s="3" t="s">
        <v>1064</v>
      </c>
      <c r="H812" s="19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50</v>
      </c>
      <c r="D813" s="16">
        <v>50</v>
      </c>
      <c r="E813" s="3" t="s">
        <v>1065</v>
      </c>
      <c r="H813" s="19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51</v>
      </c>
      <c r="D814" s="16">
        <v>51</v>
      </c>
      <c r="E814" s="3" t="s">
        <v>1066</v>
      </c>
      <c r="H814" s="19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52</v>
      </c>
      <c r="D815" s="16">
        <v>52</v>
      </c>
      <c r="E815" s="3" t="s">
        <v>1067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53</v>
      </c>
      <c r="D816" s="16">
        <v>53</v>
      </c>
      <c r="E816" s="3" t="s">
        <v>1068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54</v>
      </c>
      <c r="D817" s="16">
        <v>54</v>
      </c>
      <c r="E817" s="3" t="s">
        <v>1069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55</v>
      </c>
      <c r="D818" s="16">
        <v>55</v>
      </c>
      <c r="E818" s="3" t="s">
        <v>727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56</v>
      </c>
      <c r="D819" s="16">
        <v>56</v>
      </c>
      <c r="E819" s="3" t="s">
        <v>728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57</v>
      </c>
      <c r="D820" s="16">
        <v>57</v>
      </c>
      <c r="E820" s="3" t="s">
        <v>729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58</v>
      </c>
      <c r="D821" s="16">
        <v>58</v>
      </c>
      <c r="E821" s="3" t="s">
        <v>161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59</v>
      </c>
      <c r="D822" s="16">
        <v>59</v>
      </c>
      <c r="E822" s="3" t="s">
        <v>162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60</v>
      </c>
      <c r="D823" s="16">
        <v>60</v>
      </c>
      <c r="E823" s="3" t="s">
        <v>732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61</v>
      </c>
      <c r="D824" s="16">
        <v>61</v>
      </c>
      <c r="E824" s="3" t="s">
        <v>651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62</v>
      </c>
      <c r="D825" s="16">
        <v>62</v>
      </c>
      <c r="E825" s="3" t="s">
        <v>652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63</v>
      </c>
      <c r="D826" s="16">
        <v>63</v>
      </c>
      <c r="E826" s="3" t="s">
        <v>653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64</v>
      </c>
      <c r="D827" s="16">
        <v>64</v>
      </c>
      <c r="E827" s="3" t="s">
        <v>654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65</v>
      </c>
      <c r="D828" s="16">
        <v>65</v>
      </c>
      <c r="E828" s="3" t="s">
        <v>655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66</v>
      </c>
      <c r="D829" s="16">
        <v>66</v>
      </c>
      <c r="E829" s="3" t="s">
        <v>656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67</v>
      </c>
      <c r="D830" s="16">
        <v>67</v>
      </c>
      <c r="E830" s="3" t="s">
        <v>657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68</v>
      </c>
      <c r="D831" s="16">
        <v>68</v>
      </c>
      <c r="E831" s="3" t="s">
        <v>658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69</v>
      </c>
      <c r="D832" s="16">
        <v>69</v>
      </c>
      <c r="E832" s="3" t="s">
        <v>659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70</v>
      </c>
      <c r="D833" s="16">
        <v>70</v>
      </c>
      <c r="E833" s="3" t="s">
        <v>660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71</v>
      </c>
      <c r="D834" s="16">
        <v>71</v>
      </c>
      <c r="E834" s="3" t="s">
        <v>661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72</v>
      </c>
      <c r="D835" s="16">
        <v>72</v>
      </c>
      <c r="E835" s="3" t="s">
        <v>662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73</v>
      </c>
      <c r="D836" s="16">
        <v>73</v>
      </c>
      <c r="E836" s="3" t="s">
        <v>663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74</v>
      </c>
      <c r="D837" s="16">
        <v>74</v>
      </c>
      <c r="E837" s="3" t="s">
        <v>914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75</v>
      </c>
      <c r="D838" s="16">
        <v>75</v>
      </c>
      <c r="E838" s="3" t="s">
        <v>915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76</v>
      </c>
      <c r="D839" s="16">
        <v>76</v>
      </c>
      <c r="E839" s="3" t="s">
        <v>916</v>
      </c>
      <c r="H839" s="19" t="e">
        <f>IF(#REF!&lt;=#REF!,0,1)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77</v>
      </c>
      <c r="D840" s="16">
        <v>77</v>
      </c>
      <c r="E840" s="3" t="s">
        <v>917</v>
      </c>
      <c r="H840" s="19" t="e">
        <f>IF(#REF!&lt;=#REF!,0,1)</f>
        <v>#REF!</v>
      </c>
    </row>
    <row r="841" spans="1:8" ht="12.75">
      <c r="A841" s="16" t="e">
        <f t="shared" si="7"/>
        <v>#REF!</v>
      </c>
      <c r="B841" s="16">
        <v>23</v>
      </c>
      <c r="C841" s="16">
        <v>78</v>
      </c>
      <c r="D841" s="16">
        <v>78</v>
      </c>
      <c r="E841" s="3" t="s">
        <v>918</v>
      </c>
      <c r="H841" s="19" t="e">
        <f>IF(#REF!&lt;=#REF!,0,1)</f>
        <v>#REF!</v>
      </c>
    </row>
    <row r="842" spans="1:8" ht="12.75">
      <c r="A842" s="16" t="e">
        <f t="shared" si="7"/>
        <v>#REF!</v>
      </c>
      <c r="B842" s="16">
        <v>23</v>
      </c>
      <c r="C842" s="16">
        <v>79</v>
      </c>
      <c r="D842" s="16">
        <v>79</v>
      </c>
      <c r="E842" s="3" t="s">
        <v>919</v>
      </c>
      <c r="H842" s="19" t="e">
        <f>IF(#REF!&lt;=#REF!,0,1)</f>
        <v>#REF!</v>
      </c>
    </row>
    <row r="843" spans="1:8" ht="12.75">
      <c r="A843" s="16" t="e">
        <f t="shared" si="7"/>
        <v>#REF!</v>
      </c>
      <c r="B843" s="16">
        <v>23</v>
      </c>
      <c r="C843" s="16">
        <v>80</v>
      </c>
      <c r="D843" s="16">
        <v>80</v>
      </c>
      <c r="E843" s="3" t="s">
        <v>920</v>
      </c>
      <c r="H843" s="19" t="e">
        <f>IF(#REF!&lt;=#REF!,0,1)</f>
        <v>#REF!</v>
      </c>
    </row>
    <row r="844" spans="1:8" ht="12.75">
      <c r="A844" s="16" t="e">
        <f t="shared" si="7"/>
        <v>#REF!</v>
      </c>
      <c r="B844" s="16">
        <v>23</v>
      </c>
      <c r="C844" s="16">
        <v>81</v>
      </c>
      <c r="D844" s="16">
        <v>81</v>
      </c>
      <c r="E844" s="3" t="s">
        <v>921</v>
      </c>
      <c r="H844" s="19" t="e">
        <f>IF(#REF!&lt;=#REF!,0,1)</f>
        <v>#REF!</v>
      </c>
    </row>
    <row r="845" spans="1:8" ht="12.75">
      <c r="A845" s="16" t="e">
        <f t="shared" si="7"/>
        <v>#REF!</v>
      </c>
      <c r="B845" s="16">
        <v>23</v>
      </c>
      <c r="C845" s="16">
        <v>82</v>
      </c>
      <c r="D845" s="16">
        <v>82</v>
      </c>
      <c r="E845" s="3" t="s">
        <v>922</v>
      </c>
      <c r="H845" s="19" t="e">
        <f>IF(#REF!&lt;=#REF!,0,1)</f>
        <v>#REF!</v>
      </c>
    </row>
    <row r="846" spans="1:8" ht="12.75">
      <c r="A846" s="16" t="e">
        <f t="shared" si="7"/>
        <v>#REF!</v>
      </c>
      <c r="B846" s="16">
        <v>23</v>
      </c>
      <c r="C846" s="16">
        <v>83</v>
      </c>
      <c r="D846" s="16">
        <v>83</v>
      </c>
      <c r="E846" s="3" t="s">
        <v>923</v>
      </c>
      <c r="H846" s="19" t="e">
        <f>IF(#REF!&lt;=#REF!,0,1)</f>
        <v>#REF!</v>
      </c>
    </row>
    <row r="847" spans="1:8" ht="12.75">
      <c r="A847" s="16" t="e">
        <f t="shared" si="7"/>
        <v>#REF!</v>
      </c>
      <c r="B847" s="16">
        <v>23</v>
      </c>
      <c r="C847" s="16">
        <v>84</v>
      </c>
      <c r="D847" s="16">
        <v>84</v>
      </c>
      <c r="E847" s="3" t="s">
        <v>924</v>
      </c>
      <c r="H847" s="19" t="e">
        <f>IF(#REF!&lt;=#REF!,0,1)</f>
        <v>#REF!</v>
      </c>
    </row>
    <row r="848" spans="1:8" ht="12.75">
      <c r="A848" s="16" t="e">
        <f t="shared" si="7"/>
        <v>#REF!</v>
      </c>
      <c r="B848" s="16">
        <v>23</v>
      </c>
      <c r="C848" s="16">
        <v>85</v>
      </c>
      <c r="D848" s="16">
        <v>85</v>
      </c>
      <c r="E848" s="3" t="s">
        <v>879</v>
      </c>
      <c r="H848" s="19" t="e">
        <f>IF(#REF!&lt;=#REF!,0,1)</f>
        <v>#REF!</v>
      </c>
    </row>
    <row r="849" spans="1:8" ht="12.75">
      <c r="A849" s="16" t="e">
        <f t="shared" si="7"/>
        <v>#REF!</v>
      </c>
      <c r="B849" s="16">
        <v>23</v>
      </c>
      <c r="C849" s="16">
        <v>86</v>
      </c>
      <c r="D849" s="16">
        <v>86</v>
      </c>
      <c r="E849" s="3" t="s">
        <v>880</v>
      </c>
      <c r="H849" s="19" t="e">
        <f>IF(#REF!&lt;=#REF!,0,1)</f>
        <v>#REF!</v>
      </c>
    </row>
    <row r="850" spans="1:8" ht="12.75">
      <c r="A850" s="16" t="e">
        <f aca="true" t="shared" si="8" ref="A850:A862">P_3</f>
        <v>#REF!</v>
      </c>
      <c r="B850" s="16">
        <v>23</v>
      </c>
      <c r="C850" s="16">
        <v>87</v>
      </c>
      <c r="D850" s="16">
        <v>87</v>
      </c>
      <c r="E850" s="3" t="s">
        <v>881</v>
      </c>
      <c r="H850" s="19" t="e">
        <f>IF(#REF!&lt;=#REF!,0,1)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88</v>
      </c>
      <c r="D851" s="16">
        <v>88</v>
      </c>
      <c r="E851" s="3" t="s">
        <v>882</v>
      </c>
      <c r="H851" s="19" t="e">
        <f>IF(#REF!&lt;=#REF!,0,1)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89</v>
      </c>
      <c r="D852" s="16">
        <v>89</v>
      </c>
      <c r="E852" s="3" t="s">
        <v>883</v>
      </c>
      <c r="H852" s="19" t="e">
        <f>IF(#REF!&lt;=#REF!,0,1)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90</v>
      </c>
      <c r="D853" s="16">
        <v>90</v>
      </c>
      <c r="E853" s="3" t="s">
        <v>884</v>
      </c>
      <c r="H853" s="19" t="e">
        <f>IF(#REF!&lt;=#REF!,0,1)</f>
        <v>#REF!</v>
      </c>
    </row>
    <row r="854" spans="1:8" ht="12.75">
      <c r="A854" s="16" t="e">
        <f t="shared" si="8"/>
        <v>#REF!</v>
      </c>
      <c r="B854" s="16">
        <v>23</v>
      </c>
      <c r="C854" s="16">
        <v>91</v>
      </c>
      <c r="D854" s="16">
        <v>91</v>
      </c>
      <c r="E854" s="3" t="s">
        <v>885</v>
      </c>
      <c r="H854" s="19" t="e">
        <f>IF(#REF!&lt;=#REF!,0,1)</f>
        <v>#REF!</v>
      </c>
    </row>
    <row r="855" spans="1:8" ht="12.75">
      <c r="A855" s="16" t="e">
        <f t="shared" si="8"/>
        <v>#REF!</v>
      </c>
      <c r="B855" s="16">
        <v>23</v>
      </c>
      <c r="C855" s="16">
        <v>92</v>
      </c>
      <c r="D855" s="16">
        <v>92</v>
      </c>
      <c r="E855" s="3" t="s">
        <v>886</v>
      </c>
      <c r="H855" s="19" t="e">
        <f>IF(#REF!&lt;=#REF!,0,1)</f>
        <v>#REF!</v>
      </c>
    </row>
    <row r="856" spans="1:8" ht="12.75">
      <c r="A856" s="16" t="e">
        <f t="shared" si="8"/>
        <v>#REF!</v>
      </c>
      <c r="B856" s="16">
        <v>23</v>
      </c>
      <c r="C856" s="16">
        <v>93</v>
      </c>
      <c r="D856" s="16">
        <v>93</v>
      </c>
      <c r="E856" s="3" t="s">
        <v>887</v>
      </c>
      <c r="H856" s="19" t="e">
        <f>IF(#REF!&lt;=#REF!,0,1)</f>
        <v>#REF!</v>
      </c>
    </row>
    <row r="857" spans="1:8" ht="12.75">
      <c r="A857" s="16" t="e">
        <f t="shared" si="8"/>
        <v>#REF!</v>
      </c>
      <c r="B857" s="16">
        <v>23</v>
      </c>
      <c r="C857" s="16">
        <v>94</v>
      </c>
      <c r="D857" s="16">
        <v>94</v>
      </c>
      <c r="E857" s="3" t="s">
        <v>888</v>
      </c>
      <c r="H857" s="19" t="e">
        <f>IF(#REF!&lt;=#REF!,0,1)</f>
        <v>#REF!</v>
      </c>
    </row>
    <row r="858" spans="1:8" ht="12.75">
      <c r="A858" s="16" t="e">
        <f t="shared" si="8"/>
        <v>#REF!</v>
      </c>
      <c r="B858" s="16">
        <v>23</v>
      </c>
      <c r="C858" s="16">
        <v>95</v>
      </c>
      <c r="D858" s="16">
        <v>95</v>
      </c>
      <c r="E858" s="3" t="s">
        <v>889</v>
      </c>
      <c r="H858" s="19" t="e">
        <f>IF(#REF!&lt;=#REF!,0,1)</f>
        <v>#REF!</v>
      </c>
    </row>
    <row r="859" spans="1:8" ht="12.75">
      <c r="A859" s="16" t="e">
        <f t="shared" si="8"/>
        <v>#REF!</v>
      </c>
      <c r="B859" s="16">
        <v>23</v>
      </c>
      <c r="C859" s="16">
        <v>96</v>
      </c>
      <c r="D859" s="16">
        <v>96</v>
      </c>
      <c r="E859" s="3" t="s">
        <v>890</v>
      </c>
      <c r="H859" s="19" t="e">
        <f>IF(#REF!&lt;=#REF!,0,1)</f>
        <v>#REF!</v>
      </c>
    </row>
    <row r="860" spans="1:8" ht="12.75">
      <c r="A860" s="16" t="e">
        <f t="shared" si="8"/>
        <v>#REF!</v>
      </c>
      <c r="B860" s="16">
        <v>23</v>
      </c>
      <c r="C860" s="16">
        <v>97</v>
      </c>
      <c r="D860" s="16">
        <v>97</v>
      </c>
      <c r="E860" s="3" t="s">
        <v>891</v>
      </c>
      <c r="H860" s="19" t="e">
        <f>IF(#REF!&lt;=#REF!,0,1)</f>
        <v>#REF!</v>
      </c>
    </row>
    <row r="861" spans="1:8" ht="12.75">
      <c r="A861" s="16" t="e">
        <f t="shared" si="8"/>
        <v>#REF!</v>
      </c>
      <c r="B861" s="16">
        <v>23</v>
      </c>
      <c r="C861" s="16">
        <v>98</v>
      </c>
      <c r="D861" s="16">
        <v>98</v>
      </c>
      <c r="E861" s="3" t="s">
        <v>892</v>
      </c>
      <c r="H861" s="19" t="e">
        <f>IF(#REF!&lt;=#REF!,0,1)</f>
        <v>#REF!</v>
      </c>
    </row>
    <row r="862" spans="1:8" ht="12.75">
      <c r="A862" s="16" t="e">
        <f t="shared" si="8"/>
        <v>#REF!</v>
      </c>
      <c r="B862" s="16">
        <v>23</v>
      </c>
      <c r="C862" s="16">
        <v>99</v>
      </c>
      <c r="D862" s="16">
        <v>99</v>
      </c>
      <c r="E862" s="3" t="s">
        <v>893</v>
      </c>
      <c r="H862" s="19" t="e">
        <f>IF(#REF!&lt;=#REF!,0,1)</f>
        <v>#REF!</v>
      </c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7" spans="5:8" ht="12.75">
      <c r="E867" s="3"/>
      <c r="H867" s="19"/>
    </row>
    <row r="868" spans="5:8" ht="12.75">
      <c r="E868" s="3"/>
      <c r="H868" s="19"/>
    </row>
    <row r="869" spans="5:8" ht="12.75">
      <c r="E869" s="3"/>
      <c r="H869" s="19"/>
    </row>
    <row r="870" spans="5:8" ht="12.75">
      <c r="E870" s="3"/>
      <c r="H870" s="19"/>
    </row>
    <row r="871" spans="5:8" ht="12.75">
      <c r="E871" s="3"/>
      <c r="H871" s="19"/>
    </row>
    <row r="872" spans="5:8" ht="12.75">
      <c r="E872" s="3"/>
      <c r="H872" s="19"/>
    </row>
    <row r="873" spans="5:8" ht="12.75">
      <c r="E873" s="3"/>
      <c r="H873" s="19"/>
    </row>
    <row r="874" spans="5:8" ht="12.75">
      <c r="E874" s="3"/>
      <c r="H874" s="19"/>
    </row>
    <row r="875" spans="5:8" ht="12.75">
      <c r="E875" s="3"/>
      <c r="H875" s="19"/>
    </row>
    <row r="878" ht="12.75">
      <c r="A878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125" defaultRowHeight="12.75"/>
  <cols>
    <col min="1" max="1" width="30.625" style="28" customWidth="1"/>
    <col min="2" max="3" width="5.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219</v>
      </c>
      <c r="B2" s="28" t="s">
        <v>664</v>
      </c>
      <c r="C2" s="28" t="s">
        <v>220</v>
      </c>
    </row>
    <row r="3" spans="1:3" ht="12.75">
      <c r="A3" s="28" t="s">
        <v>221</v>
      </c>
      <c r="B3" s="28" t="s">
        <v>665</v>
      </c>
      <c r="C3" s="28" t="s">
        <v>222</v>
      </c>
    </row>
    <row r="4" spans="1:3" ht="12.75">
      <c r="A4" s="28" t="s">
        <v>223</v>
      </c>
      <c r="B4" s="28" t="s">
        <v>666</v>
      </c>
      <c r="C4" s="28" t="s">
        <v>224</v>
      </c>
    </row>
    <row r="5" spans="1:3" ht="12.75">
      <c r="A5" s="28" t="s">
        <v>225</v>
      </c>
      <c r="B5" s="28" t="s">
        <v>667</v>
      </c>
      <c r="C5" s="28" t="s">
        <v>226</v>
      </c>
    </row>
    <row r="6" spans="1:3" ht="12.75">
      <c r="A6" s="28" t="s">
        <v>227</v>
      </c>
      <c r="B6" s="28" t="s">
        <v>56</v>
      </c>
      <c r="C6" s="28" t="s">
        <v>228</v>
      </c>
    </row>
    <row r="7" spans="1:3" ht="12.75">
      <c r="A7" s="28" t="s">
        <v>229</v>
      </c>
      <c r="B7" s="28" t="s">
        <v>57</v>
      </c>
      <c r="C7" s="28" t="s">
        <v>230</v>
      </c>
    </row>
    <row r="8" spans="1:3" ht="12.75">
      <c r="A8" s="28" t="s">
        <v>231</v>
      </c>
      <c r="B8" s="28" t="s">
        <v>58</v>
      </c>
      <c r="C8" s="28" t="s">
        <v>233</v>
      </c>
    </row>
    <row r="9" spans="1:3" ht="12.75">
      <c r="A9" s="28" t="s">
        <v>234</v>
      </c>
      <c r="B9" s="28" t="s">
        <v>59</v>
      </c>
      <c r="C9" s="28" t="s">
        <v>236</v>
      </c>
    </row>
    <row r="10" spans="1:3" ht="12.75">
      <c r="A10" s="28" t="s">
        <v>237</v>
      </c>
      <c r="B10" s="28" t="s">
        <v>60</v>
      </c>
      <c r="C10" s="28" t="s">
        <v>239</v>
      </c>
    </row>
    <row r="11" spans="1:3" ht="12.75">
      <c r="A11" s="28" t="s">
        <v>240</v>
      </c>
      <c r="B11" s="28" t="s">
        <v>232</v>
      </c>
      <c r="C11" s="28" t="s">
        <v>242</v>
      </c>
    </row>
    <row r="12" spans="1:3" ht="12.75">
      <c r="A12" s="28" t="s">
        <v>243</v>
      </c>
      <c r="B12" s="28" t="s">
        <v>235</v>
      </c>
      <c r="C12" s="28" t="s">
        <v>245</v>
      </c>
    </row>
    <row r="13" spans="1:3" ht="12.75">
      <c r="A13" s="28" t="s">
        <v>246</v>
      </c>
      <c r="B13" s="28" t="s">
        <v>238</v>
      </c>
      <c r="C13" s="28" t="s">
        <v>248</v>
      </c>
    </row>
    <row r="14" spans="1:3" ht="12.75">
      <c r="A14" s="28" t="s">
        <v>249</v>
      </c>
      <c r="B14" s="28" t="s">
        <v>241</v>
      </c>
      <c r="C14" s="28" t="s">
        <v>251</v>
      </c>
    </row>
    <row r="15" spans="1:3" ht="12.75">
      <c r="A15" s="28" t="s">
        <v>252</v>
      </c>
      <c r="B15" s="28" t="s">
        <v>244</v>
      </c>
      <c r="C15" s="28" t="s">
        <v>254</v>
      </c>
    </row>
    <row r="16" spans="1:3" ht="12.75">
      <c r="A16" s="28" t="s">
        <v>256</v>
      </c>
      <c r="B16" s="28" t="s">
        <v>255</v>
      </c>
      <c r="C16" s="28" t="s">
        <v>258</v>
      </c>
    </row>
    <row r="17" spans="1:3" ht="12.75">
      <c r="A17" s="28" t="s">
        <v>259</v>
      </c>
      <c r="B17" s="28" t="s">
        <v>247</v>
      </c>
      <c r="C17" s="28" t="s">
        <v>261</v>
      </c>
    </row>
    <row r="18" spans="1:3" ht="12.75">
      <c r="A18" s="28" t="s">
        <v>262</v>
      </c>
      <c r="B18" s="28" t="s">
        <v>250</v>
      </c>
      <c r="C18" s="28" t="s">
        <v>264</v>
      </c>
    </row>
    <row r="19" spans="1:3" ht="12.75">
      <c r="A19" s="28" t="s">
        <v>265</v>
      </c>
      <c r="B19" s="28" t="s">
        <v>253</v>
      </c>
      <c r="C19" s="28" t="s">
        <v>267</v>
      </c>
    </row>
    <row r="20" spans="1:3" ht="12.75">
      <c r="A20" s="28" t="s">
        <v>268</v>
      </c>
      <c r="B20" s="28" t="s">
        <v>257</v>
      </c>
      <c r="C20" s="28" t="s">
        <v>270</v>
      </c>
    </row>
    <row r="21" spans="1:3" ht="12.75">
      <c r="A21" s="28" t="s">
        <v>271</v>
      </c>
      <c r="B21" s="28" t="s">
        <v>263</v>
      </c>
      <c r="C21" s="28" t="s">
        <v>273</v>
      </c>
    </row>
    <row r="22" spans="1:3" ht="12.75">
      <c r="A22" s="28" t="s">
        <v>274</v>
      </c>
      <c r="B22" s="28" t="s">
        <v>260</v>
      </c>
      <c r="C22" s="28" t="s">
        <v>276</v>
      </c>
    </row>
    <row r="23" spans="1:3" ht="12.75">
      <c r="A23" s="28" t="s">
        <v>277</v>
      </c>
      <c r="B23" s="28" t="s">
        <v>272</v>
      </c>
      <c r="C23" s="28" t="s">
        <v>279</v>
      </c>
    </row>
    <row r="24" spans="1:3" ht="12.75">
      <c r="A24" s="28" t="s">
        <v>280</v>
      </c>
      <c r="B24" s="28" t="s">
        <v>266</v>
      </c>
      <c r="C24" s="28" t="s">
        <v>282</v>
      </c>
    </row>
    <row r="25" spans="1:3" ht="12.75">
      <c r="A25" s="28" t="s">
        <v>283</v>
      </c>
      <c r="B25" s="28" t="s">
        <v>269</v>
      </c>
      <c r="C25" s="28" t="s">
        <v>285</v>
      </c>
    </row>
    <row r="26" spans="1:3" ht="12.75">
      <c r="A26" s="28" t="s">
        <v>286</v>
      </c>
      <c r="B26" s="28" t="s">
        <v>275</v>
      </c>
      <c r="C26" s="28" t="s">
        <v>288</v>
      </c>
    </row>
    <row r="27" spans="1:3" ht="12.75">
      <c r="A27" s="28" t="s">
        <v>289</v>
      </c>
      <c r="B27" s="28" t="s">
        <v>278</v>
      </c>
      <c r="C27" s="28" t="s">
        <v>291</v>
      </c>
    </row>
    <row r="28" spans="1:3" ht="12.75">
      <c r="A28" s="28" t="s">
        <v>292</v>
      </c>
      <c r="B28" s="28" t="s">
        <v>281</v>
      </c>
      <c r="C28" s="28" t="s">
        <v>294</v>
      </c>
    </row>
    <row r="29" spans="1:3" ht="12.75">
      <c r="A29" s="28" t="s">
        <v>296</v>
      </c>
      <c r="B29" s="28" t="s">
        <v>295</v>
      </c>
      <c r="C29" s="28" t="s">
        <v>298</v>
      </c>
    </row>
    <row r="30" spans="1:3" ht="12.75">
      <c r="A30" s="28" t="s">
        <v>299</v>
      </c>
      <c r="B30" s="28" t="s">
        <v>284</v>
      </c>
      <c r="C30" s="28" t="s">
        <v>301</v>
      </c>
    </row>
    <row r="31" spans="1:3" ht="12.75">
      <c r="A31" s="28" t="s">
        <v>302</v>
      </c>
      <c r="B31" s="28" t="s">
        <v>287</v>
      </c>
      <c r="C31" s="28" t="s">
        <v>304</v>
      </c>
    </row>
    <row r="32" spans="1:3" ht="12.75">
      <c r="A32" s="28" t="s">
        <v>305</v>
      </c>
      <c r="B32" s="28" t="s">
        <v>290</v>
      </c>
      <c r="C32" s="28" t="s">
        <v>307</v>
      </c>
    </row>
    <row r="33" spans="1:3" ht="12.75">
      <c r="A33" s="28" t="s">
        <v>308</v>
      </c>
      <c r="B33" s="28" t="s">
        <v>293</v>
      </c>
      <c r="C33" s="28" t="s">
        <v>310</v>
      </c>
    </row>
    <row r="34" spans="1:3" ht="12.75">
      <c r="A34" s="28" t="s">
        <v>311</v>
      </c>
      <c r="B34" s="28" t="s">
        <v>297</v>
      </c>
      <c r="C34" s="28" t="s">
        <v>313</v>
      </c>
    </row>
    <row r="35" spans="1:3" ht="12.75">
      <c r="A35" s="28" t="s">
        <v>314</v>
      </c>
      <c r="B35" s="28" t="s">
        <v>300</v>
      </c>
      <c r="C35" s="28" t="s">
        <v>316</v>
      </c>
    </row>
    <row r="36" spans="1:3" ht="12.75">
      <c r="A36" s="28" t="s">
        <v>317</v>
      </c>
      <c r="B36" s="28" t="s">
        <v>303</v>
      </c>
      <c r="C36" s="28" t="s">
        <v>319</v>
      </c>
    </row>
    <row r="37" spans="1:3" ht="12.75">
      <c r="A37" s="28" t="s">
        <v>320</v>
      </c>
      <c r="B37" s="28" t="s">
        <v>309</v>
      </c>
      <c r="C37" s="28" t="s">
        <v>322</v>
      </c>
    </row>
    <row r="38" spans="1:3" ht="12.75">
      <c r="A38" s="28" t="s">
        <v>323</v>
      </c>
      <c r="B38" s="28" t="s">
        <v>306</v>
      </c>
      <c r="C38" s="28" t="s">
        <v>325</v>
      </c>
    </row>
    <row r="39" spans="1:3" ht="12.75">
      <c r="A39" s="28" t="s">
        <v>326</v>
      </c>
      <c r="B39" s="28" t="s">
        <v>312</v>
      </c>
      <c r="C39" s="28" t="s">
        <v>328</v>
      </c>
    </row>
    <row r="40" spans="1:3" ht="12.75">
      <c r="A40" s="28" t="s">
        <v>329</v>
      </c>
      <c r="B40" s="28" t="s">
        <v>327</v>
      </c>
      <c r="C40" s="28" t="s">
        <v>331</v>
      </c>
    </row>
    <row r="41" spans="1:3" ht="12.75">
      <c r="A41" s="28" t="s">
        <v>332</v>
      </c>
      <c r="B41" s="28" t="s">
        <v>315</v>
      </c>
      <c r="C41" s="28" t="s">
        <v>334</v>
      </c>
    </row>
    <row r="42" spans="1:3" ht="12.75">
      <c r="A42" s="28" t="s">
        <v>335</v>
      </c>
      <c r="B42" s="28" t="s">
        <v>318</v>
      </c>
      <c r="C42" s="28" t="s">
        <v>337</v>
      </c>
    </row>
    <row r="43" spans="1:3" ht="12.75">
      <c r="A43" s="28" t="s">
        <v>338</v>
      </c>
      <c r="B43" s="28" t="s">
        <v>321</v>
      </c>
      <c r="C43" s="28" t="s">
        <v>340</v>
      </c>
    </row>
    <row r="44" spans="1:3" ht="12.75">
      <c r="A44" s="28" t="s">
        <v>341</v>
      </c>
      <c r="B44" s="28" t="s">
        <v>324</v>
      </c>
      <c r="C44" s="28" t="s">
        <v>343</v>
      </c>
    </row>
    <row r="45" spans="1:3" ht="12.75">
      <c r="A45" s="28" t="s">
        <v>344</v>
      </c>
      <c r="B45" s="28" t="s">
        <v>330</v>
      </c>
      <c r="C45" s="28" t="s">
        <v>346</v>
      </c>
    </row>
    <row r="46" spans="1:3" ht="12.75">
      <c r="A46" s="28" t="s">
        <v>349</v>
      </c>
      <c r="B46" s="28" t="s">
        <v>347</v>
      </c>
      <c r="C46" s="28" t="s">
        <v>351</v>
      </c>
    </row>
    <row r="47" spans="1:3" ht="12.75">
      <c r="A47" s="28" t="s">
        <v>352</v>
      </c>
      <c r="B47" s="28" t="s">
        <v>339</v>
      </c>
      <c r="C47" s="28" t="s">
        <v>354</v>
      </c>
    </row>
    <row r="48" spans="1:3" ht="12.75">
      <c r="A48" s="28" t="s">
        <v>355</v>
      </c>
      <c r="B48" s="28" t="s">
        <v>333</v>
      </c>
      <c r="C48" s="28" t="s">
        <v>357</v>
      </c>
    </row>
    <row r="49" spans="1:3" ht="12.75">
      <c r="A49" s="28" t="s">
        <v>358</v>
      </c>
      <c r="B49" s="28" t="s">
        <v>345</v>
      </c>
      <c r="C49" s="28" t="s">
        <v>360</v>
      </c>
    </row>
    <row r="50" spans="1:3" ht="12.75">
      <c r="A50" s="28" t="s">
        <v>361</v>
      </c>
      <c r="B50" s="28" t="s">
        <v>342</v>
      </c>
      <c r="C50" s="28" t="s">
        <v>363</v>
      </c>
    </row>
    <row r="51" spans="1:3" ht="12.75">
      <c r="A51" s="28" t="s">
        <v>364</v>
      </c>
      <c r="B51" s="28" t="s">
        <v>336</v>
      </c>
      <c r="C51" s="28" t="s">
        <v>366</v>
      </c>
    </row>
    <row r="52" spans="1:3" ht="12.75">
      <c r="A52" s="28" t="s">
        <v>368</v>
      </c>
      <c r="B52" s="28" t="s">
        <v>367</v>
      </c>
      <c r="C52" s="28" t="s">
        <v>370</v>
      </c>
    </row>
    <row r="53" spans="1:3" ht="12.75">
      <c r="A53" s="28" t="s">
        <v>371</v>
      </c>
      <c r="B53" s="28" t="s">
        <v>350</v>
      </c>
      <c r="C53" s="28" t="s">
        <v>373</v>
      </c>
    </row>
    <row r="54" spans="1:3" ht="12.75">
      <c r="A54" s="28" t="s">
        <v>374</v>
      </c>
      <c r="B54" s="28" t="s">
        <v>353</v>
      </c>
      <c r="C54" s="28" t="s">
        <v>376</v>
      </c>
    </row>
    <row r="55" spans="1:3" ht="12.75">
      <c r="A55" s="28" t="s">
        <v>377</v>
      </c>
      <c r="B55" s="28" t="s">
        <v>356</v>
      </c>
      <c r="C55" s="28" t="s">
        <v>379</v>
      </c>
    </row>
    <row r="56" spans="1:3" ht="12.75">
      <c r="A56" s="28" t="s">
        <v>381</v>
      </c>
      <c r="B56" s="28" t="s">
        <v>380</v>
      </c>
      <c r="C56" s="28" t="s">
        <v>383</v>
      </c>
    </row>
    <row r="57" spans="1:3" ht="12.75">
      <c r="A57" s="28" t="s">
        <v>384</v>
      </c>
      <c r="B57" s="28" t="s">
        <v>359</v>
      </c>
      <c r="C57" s="28" t="s">
        <v>386</v>
      </c>
    </row>
    <row r="58" spans="1:3" ht="12.75">
      <c r="A58" s="28" t="s">
        <v>387</v>
      </c>
      <c r="B58" s="28" t="s">
        <v>362</v>
      </c>
      <c r="C58" s="28" t="s">
        <v>389</v>
      </c>
    </row>
    <row r="59" spans="1:3" ht="12.75">
      <c r="A59" s="28" t="s">
        <v>390</v>
      </c>
      <c r="B59" s="28" t="s">
        <v>365</v>
      </c>
      <c r="C59" s="28" t="s">
        <v>392</v>
      </c>
    </row>
    <row r="60" spans="1:3" ht="12.75">
      <c r="A60" s="28" t="s">
        <v>393</v>
      </c>
      <c r="B60" s="28" t="s">
        <v>369</v>
      </c>
      <c r="C60" s="28" t="s">
        <v>395</v>
      </c>
    </row>
    <row r="61" spans="1:3" ht="12.75">
      <c r="A61" s="28" t="s">
        <v>396</v>
      </c>
      <c r="B61" s="28" t="s">
        <v>372</v>
      </c>
      <c r="C61" s="28" t="s">
        <v>398</v>
      </c>
    </row>
    <row r="62" spans="1:3" ht="12.75">
      <c r="A62" s="28" t="s">
        <v>399</v>
      </c>
      <c r="B62" s="28" t="s">
        <v>375</v>
      </c>
      <c r="C62" s="28" t="s">
        <v>401</v>
      </c>
    </row>
    <row r="63" spans="1:3" ht="12.75">
      <c r="A63" s="28" t="s">
        <v>402</v>
      </c>
      <c r="B63" s="28" t="s">
        <v>378</v>
      </c>
      <c r="C63" s="28" t="s">
        <v>404</v>
      </c>
    </row>
    <row r="64" spans="1:3" ht="12.75">
      <c r="A64" s="28" t="s">
        <v>405</v>
      </c>
      <c r="B64" s="28" t="s">
        <v>382</v>
      </c>
      <c r="C64" s="28" t="s">
        <v>407</v>
      </c>
    </row>
    <row r="65" spans="1:3" ht="12.75">
      <c r="A65" s="28" t="s">
        <v>408</v>
      </c>
      <c r="B65" s="28" t="s">
        <v>385</v>
      </c>
      <c r="C65" s="28" t="s">
        <v>410</v>
      </c>
    </row>
    <row r="66" spans="1:3" ht="12.75">
      <c r="A66" s="28" t="s">
        <v>411</v>
      </c>
      <c r="B66" s="28" t="s">
        <v>388</v>
      </c>
      <c r="C66" s="28" t="s">
        <v>413</v>
      </c>
    </row>
    <row r="67" spans="1:3" ht="12.75">
      <c r="A67" s="28" t="s">
        <v>414</v>
      </c>
      <c r="B67" s="28" t="s">
        <v>391</v>
      </c>
      <c r="C67" s="28" t="s">
        <v>416</v>
      </c>
    </row>
    <row r="68" spans="1:3" ht="12.75">
      <c r="A68" s="28" t="s">
        <v>418</v>
      </c>
      <c r="B68" s="28" t="s">
        <v>417</v>
      </c>
      <c r="C68" s="28" t="s">
        <v>420</v>
      </c>
    </row>
    <row r="69" spans="1:3" ht="12.75">
      <c r="A69" s="28" t="s">
        <v>421</v>
      </c>
      <c r="B69" s="28" t="s">
        <v>394</v>
      </c>
      <c r="C69" s="28" t="s">
        <v>423</v>
      </c>
    </row>
    <row r="70" spans="1:3" ht="12.75">
      <c r="A70" s="28" t="s">
        <v>425</v>
      </c>
      <c r="B70" s="28" t="s">
        <v>424</v>
      </c>
      <c r="C70" s="28" t="s">
        <v>427</v>
      </c>
    </row>
    <row r="71" spans="1:3" ht="12.75">
      <c r="A71" s="28" t="s">
        <v>428</v>
      </c>
      <c r="B71" s="28" t="s">
        <v>403</v>
      </c>
      <c r="C71" s="28" t="s">
        <v>429</v>
      </c>
    </row>
    <row r="72" spans="1:3" ht="12.75">
      <c r="A72" s="28" t="s">
        <v>430</v>
      </c>
      <c r="B72" s="28" t="s">
        <v>397</v>
      </c>
      <c r="C72" s="28" t="s">
        <v>431</v>
      </c>
    </row>
    <row r="73" spans="1:3" ht="12.75">
      <c r="A73" s="28" t="s">
        <v>432</v>
      </c>
      <c r="B73" s="28" t="s">
        <v>400</v>
      </c>
      <c r="C73" s="28" t="s">
        <v>433</v>
      </c>
    </row>
    <row r="74" spans="1:3" ht="12.75">
      <c r="A74" s="28" t="s">
        <v>435</v>
      </c>
      <c r="B74" s="28" t="s">
        <v>434</v>
      </c>
      <c r="C74" s="28" t="s">
        <v>436</v>
      </c>
    </row>
    <row r="75" spans="1:3" ht="12.75">
      <c r="A75" s="28" t="s">
        <v>437</v>
      </c>
      <c r="B75" s="28" t="s">
        <v>409</v>
      </c>
      <c r="C75" s="28" t="s">
        <v>438</v>
      </c>
    </row>
    <row r="76" spans="1:3" ht="12.75">
      <c r="A76" s="28" t="s">
        <v>439</v>
      </c>
      <c r="B76" s="28" t="s">
        <v>406</v>
      </c>
      <c r="C76" s="28" t="s">
        <v>440</v>
      </c>
    </row>
    <row r="77" spans="1:3" ht="12.75">
      <c r="A77" s="28" t="s">
        <v>441</v>
      </c>
      <c r="B77" s="28" t="s">
        <v>412</v>
      </c>
      <c r="C77" s="28" t="s">
        <v>442</v>
      </c>
    </row>
    <row r="78" spans="1:3" ht="12.75">
      <c r="A78" s="28" t="s">
        <v>443</v>
      </c>
      <c r="B78" s="28" t="s">
        <v>415</v>
      </c>
      <c r="C78" s="28" t="s">
        <v>444</v>
      </c>
    </row>
    <row r="79" spans="1:3" ht="12.75">
      <c r="A79" s="28" t="s">
        <v>446</v>
      </c>
      <c r="B79" s="28" t="s">
        <v>445</v>
      </c>
      <c r="C79" s="28" t="s">
        <v>447</v>
      </c>
    </row>
    <row r="80" spans="1:3" ht="12.75">
      <c r="A80" s="28" t="s">
        <v>448</v>
      </c>
      <c r="B80" s="28" t="s">
        <v>426</v>
      </c>
      <c r="C80" s="28" t="s">
        <v>449</v>
      </c>
    </row>
    <row r="81" spans="1:3" ht="12.75">
      <c r="A81" s="28" t="s">
        <v>450</v>
      </c>
      <c r="B81" s="28" t="s">
        <v>419</v>
      </c>
      <c r="C81" s="28" t="s">
        <v>451</v>
      </c>
    </row>
    <row r="82" spans="1:3" ht="12.75">
      <c r="A82" s="28" t="s">
        <v>453</v>
      </c>
      <c r="B82" s="28" t="s">
        <v>452</v>
      </c>
      <c r="C82" s="28" t="s">
        <v>454</v>
      </c>
    </row>
    <row r="83" spans="1:3" ht="12.75">
      <c r="A83" s="28" t="s">
        <v>455</v>
      </c>
      <c r="B83" s="28" t="s">
        <v>422</v>
      </c>
      <c r="C83" s="28" t="s">
        <v>456</v>
      </c>
    </row>
    <row r="84" spans="1:3" ht="12.75">
      <c r="A84" s="28" t="s">
        <v>674</v>
      </c>
      <c r="B84" s="28" t="s">
        <v>672</v>
      </c>
      <c r="C84" s="28" t="s">
        <v>671</v>
      </c>
    </row>
    <row r="85" spans="1:2" ht="12.75">
      <c r="A85" s="28" t="s">
        <v>675</v>
      </c>
      <c r="B85" s="28" t="s">
        <v>673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2015-09-14T04:37:13Z</cp:lastPrinted>
  <dcterms:created xsi:type="dcterms:W3CDTF">2003-03-26T09:58:27Z</dcterms:created>
  <dcterms:modified xsi:type="dcterms:W3CDTF">2018-12-04T04:03:35Z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